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Control Interno\Documents\ARCHIVOS FOMVIVIENDA\DOCUMENTOS 2024\Seguimientos\Mapas de Riesgos\"/>
    </mc:Choice>
  </mc:AlternateContent>
  <bookViews>
    <workbookView xWindow="28680" yWindow="-120" windowWidth="20640" windowHeight="11040" tabRatio="1000" activeTab="1"/>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state="hidden" r:id="rId9"/>
    <sheet name="9 RIESGO DEL PROCESO" sheetId="33" r:id="rId10"/>
  </sheets>
  <externalReferences>
    <externalReference r:id="rId11"/>
    <externalReference r:id="rId12"/>
  </externalReferences>
  <definedNames>
    <definedName name="_xlnm._FilterDatabase" localSheetId="0" hidden="1">'1 INSTRUCTIVO'!$B$81:$H$113</definedName>
    <definedName name="_xlnm._FilterDatabase" localSheetId="1" hidden="1">'2 CONTEXTO E IDENTIFICACIÓN'!$A$9:$I$10</definedName>
    <definedName name="_xlnm._FilterDatabase" localSheetId="2" hidden="1">'3 PROBABIL E IMPACTO INHERENTE'!$A$10:$N$30</definedName>
    <definedName name="_xlnm._FilterDatabase" localSheetId="3" hidden="1">'4 MAPA CALOR INHERENTE'!$A$10:$AJ$10</definedName>
    <definedName name="_xlnm._FilterDatabase" localSheetId="4" hidden="1">'5 VALORACIÓN DEL CONTROL'!$A$10:$W$90</definedName>
    <definedName name="_xlnm._FilterDatabase" localSheetId="5" hidden="1">'6 MAPA CALOR RESIDUAL'!$A$10:$AL$10</definedName>
    <definedName name="_xlnm._FilterDatabase" localSheetId="6" hidden="1">'7 MAPA CALOR INHEREN Y RESIDUAL'!$A$11:$AL$11</definedName>
    <definedName name="_xlnm._FilterDatabase" localSheetId="7" hidden="1">'8 MAPA RIESGOS'!$A$10:$AX$10</definedName>
    <definedName name="Afectación_Económica">'3 PROBABIL E IMPACTO INHERENTE'!$X$11:$X$16</definedName>
    <definedName name="_xlnm.Print_Area" localSheetId="1">'2 CONTEXTO E IDENTIFICACIÓN'!$A$1:$I$30</definedName>
    <definedName name="_xlnm.Print_Area" localSheetId="2">'3 PROBABIL E IMPACTO INHERENTE'!$A$1:$Y$30</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RIESGOS'!$AJ$18:$AJ$20</definedName>
    <definedName name="Reputacional">'3 PROBABIL E IMPACTO INHERENTE'!$Y$11:$Y$16</definedName>
    <definedName name="Requiere_Plan_de_Acción">'8 MAPA RIESGOS'!$AJ$18:$AJ$20</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IDENTIFICACIÓN'!$1:$6</definedName>
    <definedName name="_xlnm.Print_Titles" localSheetId="2">'3 PROBABIL E IMPACTO INHERENTE'!$7:$10</definedName>
    <definedName name="_xlnm.Print_Titles" localSheetId="4">'5 VALORACIÓN DEL CONTROL'!$6:$10</definedName>
  </definedNames>
  <calcPr calcId="152511"/>
  <fileRecoveryPr autoRecover="0"/>
</workbook>
</file>

<file path=xl/calcChain.xml><?xml version="1.0" encoding="utf-8"?>
<calcChain xmlns="http://schemas.openxmlformats.org/spreadsheetml/2006/main">
  <c r="V15" i="9" l="1"/>
  <c r="I14" i="9"/>
  <c r="K14" i="9"/>
  <c r="L14" i="9"/>
  <c r="T14" i="9" s="1"/>
  <c r="V11" i="9" s="1"/>
  <c r="N14" i="9"/>
  <c r="R14" i="9" l="1"/>
  <c r="S14" i="9" s="1"/>
  <c r="I36" i="9"/>
  <c r="I37" i="9"/>
  <c r="B23" i="9"/>
  <c r="B26" i="36"/>
  <c r="B24" i="36"/>
  <c r="A13" i="36"/>
  <c r="E27" i="36"/>
  <c r="E26" i="36"/>
  <c r="E25" i="36"/>
  <c r="E24" i="36"/>
  <c r="N78" i="9"/>
  <c r="L78" i="9"/>
  <c r="K78" i="9"/>
  <c r="I78" i="9"/>
  <c r="N77" i="9"/>
  <c r="L77" i="9"/>
  <c r="K77" i="9"/>
  <c r="I77" i="9"/>
  <c r="N76" i="9"/>
  <c r="L76" i="9"/>
  <c r="K76" i="9"/>
  <c r="I76" i="9"/>
  <c r="N75" i="9"/>
  <c r="L75" i="9"/>
  <c r="K75" i="9"/>
  <c r="I75" i="9"/>
  <c r="N73" i="9"/>
  <c r="L73" i="9"/>
  <c r="K73" i="9"/>
  <c r="I73" i="9"/>
  <c r="N72" i="9"/>
  <c r="L72" i="9"/>
  <c r="K72" i="9"/>
  <c r="I72" i="9"/>
  <c r="N71" i="9"/>
  <c r="L71" i="9"/>
  <c r="K71" i="9"/>
  <c r="I71" i="9"/>
  <c r="N70" i="9"/>
  <c r="L70" i="9"/>
  <c r="K70" i="9"/>
  <c r="I70" i="9"/>
  <c r="N69" i="9"/>
  <c r="L69" i="9"/>
  <c r="K69" i="9"/>
  <c r="I69" i="9"/>
  <c r="N68" i="9"/>
  <c r="L68" i="9"/>
  <c r="K68" i="9"/>
  <c r="I68" i="9"/>
  <c r="N67" i="9"/>
  <c r="L67" i="9"/>
  <c r="K67" i="9"/>
  <c r="I67" i="9"/>
  <c r="N65" i="9"/>
  <c r="L65" i="9"/>
  <c r="K65" i="9"/>
  <c r="I65" i="9"/>
  <c r="N64" i="9"/>
  <c r="L64" i="9"/>
  <c r="K64" i="9"/>
  <c r="I64" i="9"/>
  <c r="N63" i="9"/>
  <c r="L63" i="9"/>
  <c r="K63" i="9"/>
  <c r="I63" i="9"/>
  <c r="N62" i="9"/>
  <c r="L62" i="9"/>
  <c r="K62" i="9"/>
  <c r="I62" i="9"/>
  <c r="N61" i="9"/>
  <c r="L61" i="9"/>
  <c r="K61" i="9"/>
  <c r="I61" i="9"/>
  <c r="N60" i="9"/>
  <c r="L60" i="9"/>
  <c r="K60" i="9"/>
  <c r="I60" i="9"/>
  <c r="N59" i="9"/>
  <c r="L59" i="9"/>
  <c r="K59" i="9"/>
  <c r="I59" i="9"/>
  <c r="N57" i="9"/>
  <c r="L57" i="9"/>
  <c r="K57" i="9"/>
  <c r="R57" i="9" s="1"/>
  <c r="I57" i="9"/>
  <c r="N56" i="9"/>
  <c r="L56" i="9"/>
  <c r="K56" i="9"/>
  <c r="R56" i="9" s="1"/>
  <c r="I56" i="9"/>
  <c r="N55" i="9"/>
  <c r="L55" i="9"/>
  <c r="K55" i="9"/>
  <c r="R55" i="9" s="1"/>
  <c r="I55" i="9"/>
  <c r="N53" i="9"/>
  <c r="L53" i="9"/>
  <c r="K53" i="9"/>
  <c r="I53" i="9"/>
  <c r="N52" i="9"/>
  <c r="L52" i="9"/>
  <c r="K52" i="9"/>
  <c r="I52" i="9"/>
  <c r="N51" i="9"/>
  <c r="L51" i="9"/>
  <c r="K51" i="9"/>
  <c r="I51" i="9"/>
  <c r="N50" i="9"/>
  <c r="L50" i="9"/>
  <c r="K50" i="9"/>
  <c r="I50" i="9"/>
  <c r="N49" i="9"/>
  <c r="L49" i="9"/>
  <c r="K49" i="9"/>
  <c r="I49" i="9"/>
  <c r="N48" i="9"/>
  <c r="L48" i="9"/>
  <c r="K48" i="9"/>
  <c r="I48" i="9"/>
  <c r="N47" i="9"/>
  <c r="L47" i="9"/>
  <c r="K47" i="9"/>
  <c r="I47" i="9"/>
  <c r="N46" i="9"/>
  <c r="L46" i="9"/>
  <c r="K46" i="9"/>
  <c r="I46" i="9"/>
  <c r="N45" i="9"/>
  <c r="L45" i="9"/>
  <c r="K45" i="9"/>
  <c r="I45" i="9"/>
  <c r="N44" i="9"/>
  <c r="L44" i="9"/>
  <c r="K44" i="9"/>
  <c r="I44" i="9"/>
  <c r="N43" i="9"/>
  <c r="L43" i="9"/>
  <c r="K43" i="9"/>
  <c r="I43" i="9"/>
  <c r="N42" i="9"/>
  <c r="L42" i="9"/>
  <c r="K42" i="9"/>
  <c r="I42" i="9"/>
  <c r="N41" i="9"/>
  <c r="L41" i="9"/>
  <c r="K41" i="9"/>
  <c r="I41" i="9"/>
  <c r="N40" i="9"/>
  <c r="L40" i="9"/>
  <c r="K40" i="9"/>
  <c r="I40" i="9"/>
  <c r="N39" i="9"/>
  <c r="L39" i="9"/>
  <c r="K39" i="9"/>
  <c r="I39" i="9"/>
  <c r="N36" i="9"/>
  <c r="L36" i="9"/>
  <c r="K36" i="9"/>
  <c r="N35" i="9"/>
  <c r="L35" i="9"/>
  <c r="K35" i="9"/>
  <c r="I35" i="9"/>
  <c r="N34" i="9"/>
  <c r="L34" i="9"/>
  <c r="K34" i="9"/>
  <c r="I34" i="9"/>
  <c r="N33" i="9"/>
  <c r="L33" i="9"/>
  <c r="K33" i="9"/>
  <c r="I33" i="9"/>
  <c r="N32" i="9"/>
  <c r="L32" i="9"/>
  <c r="K32" i="9"/>
  <c r="I32" i="9"/>
  <c r="N31" i="9"/>
  <c r="L31" i="9"/>
  <c r="K31" i="9"/>
  <c r="I31" i="9"/>
  <c r="N30" i="9"/>
  <c r="L30" i="9"/>
  <c r="K30" i="9"/>
  <c r="I30" i="9"/>
  <c r="N29" i="9"/>
  <c r="L29" i="9"/>
  <c r="K29" i="9"/>
  <c r="I29" i="9"/>
  <c r="N28" i="9"/>
  <c r="L28" i="9"/>
  <c r="K28" i="9"/>
  <c r="I28" i="9"/>
  <c r="N27" i="9"/>
  <c r="L27" i="9"/>
  <c r="K27" i="9"/>
  <c r="I27" i="9"/>
  <c r="N26" i="9"/>
  <c r="L26" i="9"/>
  <c r="K26" i="9"/>
  <c r="I26" i="9"/>
  <c r="N25" i="9"/>
  <c r="L25" i="9"/>
  <c r="K25" i="9"/>
  <c r="I25" i="9"/>
  <c r="N24" i="9"/>
  <c r="L24" i="9"/>
  <c r="K24" i="9"/>
  <c r="I24" i="9"/>
  <c r="N23" i="9"/>
  <c r="L23" i="9"/>
  <c r="K23" i="9"/>
  <c r="I23" i="9"/>
  <c r="N22" i="9"/>
  <c r="L22" i="9"/>
  <c r="K22" i="9"/>
  <c r="I22" i="9"/>
  <c r="N21" i="9"/>
  <c r="L21" i="9"/>
  <c r="K21" i="9"/>
  <c r="I21" i="9"/>
  <c r="N20" i="9"/>
  <c r="L20" i="9"/>
  <c r="K20" i="9"/>
  <c r="I20" i="9"/>
  <c r="N19" i="9"/>
  <c r="L19" i="9"/>
  <c r="K19" i="9"/>
  <c r="I19" i="9"/>
  <c r="N18" i="9"/>
  <c r="L18" i="9"/>
  <c r="K18" i="9"/>
  <c r="I18" i="9"/>
  <c r="N17" i="9"/>
  <c r="L17" i="9"/>
  <c r="K17" i="9"/>
  <c r="I17" i="9"/>
  <c r="I16" i="9"/>
  <c r="N15" i="9"/>
  <c r="L15" i="9"/>
  <c r="K15" i="9"/>
  <c r="I15" i="9"/>
  <c r="N13" i="9"/>
  <c r="L13" i="9"/>
  <c r="K13" i="9"/>
  <c r="I13" i="9"/>
  <c r="N12" i="9"/>
  <c r="L12" i="9"/>
  <c r="K12" i="9"/>
  <c r="I12" i="9"/>
  <c r="N11" i="9"/>
  <c r="L11" i="9"/>
  <c r="K11" i="9"/>
  <c r="I11" i="9"/>
  <c r="I27" i="15"/>
  <c r="H27" i="15"/>
  <c r="I26" i="15"/>
  <c r="H26" i="15"/>
  <c r="I25" i="15"/>
  <c r="H25" i="15"/>
  <c r="I24" i="15"/>
  <c r="H24" i="15"/>
  <c r="I23" i="15"/>
  <c r="H23" i="15"/>
  <c r="I22" i="15"/>
  <c r="H22" i="15"/>
  <c r="I21" i="15"/>
  <c r="H21" i="15"/>
  <c r="I20" i="15"/>
  <c r="H20" i="15"/>
  <c r="I19" i="15"/>
  <c r="H19" i="15"/>
  <c r="I18" i="15"/>
  <c r="H18" i="15"/>
  <c r="I17" i="15"/>
  <c r="H17" i="15"/>
  <c r="I16" i="15"/>
  <c r="H16" i="15"/>
  <c r="I15" i="15"/>
  <c r="H15" i="15"/>
  <c r="I14" i="15"/>
  <c r="H14" i="15"/>
  <c r="I13" i="15"/>
  <c r="H13" i="15"/>
  <c r="I12" i="15"/>
  <c r="H12" i="15"/>
  <c r="I11" i="15"/>
  <c r="H11" i="15"/>
  <c r="H28" i="15"/>
  <c r="I28" i="15"/>
  <c r="H29" i="15"/>
  <c r="I29" i="15"/>
  <c r="H30" i="15"/>
  <c r="I30" i="15"/>
  <c r="R60" i="9"/>
  <c r="R51" i="9"/>
  <c r="R48" i="9" l="1"/>
  <c r="R47" i="9"/>
  <c r="R43" i="9"/>
  <c r="R39" i="9" l="1"/>
  <c r="R35" i="9"/>
  <c r="R31" i="9"/>
  <c r="R12" i="9" l="1"/>
  <c r="R20" i="9"/>
  <c r="D24" i="15"/>
  <c r="F24" i="15" s="1"/>
  <c r="D27" i="15"/>
  <c r="F27" i="15" s="1"/>
  <c r="D26" i="15"/>
  <c r="F26" i="15" s="1"/>
  <c r="D25" i="15"/>
  <c r="H27" i="30"/>
  <c r="I27" i="30" s="1"/>
  <c r="E27" i="30"/>
  <c r="B27" i="15" s="1"/>
  <c r="H26" i="30"/>
  <c r="I26" i="30" s="1"/>
  <c r="H25" i="30"/>
  <c r="I25" i="30" s="1"/>
  <c r="E26" i="30"/>
  <c r="B26" i="15" s="1"/>
  <c r="E25" i="30"/>
  <c r="B25" i="15" s="1"/>
  <c r="H24" i="30"/>
  <c r="I24" i="30" s="1"/>
  <c r="E24" i="30"/>
  <c r="B24" i="15" s="1"/>
  <c r="E25" i="15" l="1"/>
  <c r="F25" i="15"/>
  <c r="E27" i="15"/>
  <c r="E24" i="15"/>
  <c r="E26" i="15"/>
  <c r="L24" i="15" l="1"/>
  <c r="L23" i="15"/>
  <c r="L22" i="15"/>
  <c r="L21" i="15"/>
  <c r="L20" i="15"/>
  <c r="L19" i="15"/>
  <c r="L18" i="15"/>
  <c r="L17" i="15"/>
  <c r="L16" i="15"/>
  <c r="K24" i="15"/>
  <c r="K23" i="15"/>
  <c r="K22" i="15"/>
  <c r="K21" i="15"/>
  <c r="K20" i="15"/>
  <c r="K19" i="15"/>
  <c r="K18" i="15"/>
  <c r="K17" i="15"/>
  <c r="M17" i="15" s="1"/>
  <c r="N17" i="15" s="1"/>
  <c r="K16" i="15"/>
  <c r="M16" i="15" s="1"/>
  <c r="N16" i="15" s="1"/>
  <c r="E19" i="30"/>
  <c r="B19" i="15" s="1"/>
  <c r="D23" i="15"/>
  <c r="F23" i="15" s="1"/>
  <c r="D22" i="15"/>
  <c r="F22" i="15" s="1"/>
  <c r="D21" i="15"/>
  <c r="E21" i="15" s="1"/>
  <c r="D20" i="15"/>
  <c r="E20" i="15" s="1"/>
  <c r="D19" i="15"/>
  <c r="F19" i="15" s="1"/>
  <c r="D18" i="15"/>
  <c r="F18" i="15" s="1"/>
  <c r="D17" i="15"/>
  <c r="E17" i="15" s="1"/>
  <c r="D16" i="15"/>
  <c r="F16" i="15" s="1"/>
  <c r="H23" i="30"/>
  <c r="I23" i="30" s="1"/>
  <c r="E23" i="30"/>
  <c r="H22" i="30"/>
  <c r="I22" i="30" s="1"/>
  <c r="E22" i="30"/>
  <c r="B22" i="15" s="1"/>
  <c r="H21" i="30"/>
  <c r="I21" i="30" s="1"/>
  <c r="E21" i="30"/>
  <c r="B21" i="15" s="1"/>
  <c r="H20" i="30"/>
  <c r="I20" i="30" s="1"/>
  <c r="E20" i="30"/>
  <c r="B20" i="15" s="1"/>
  <c r="H19" i="30"/>
  <c r="I19" i="30" s="1"/>
  <c r="H18" i="30"/>
  <c r="I18" i="30" s="1"/>
  <c r="E18" i="30"/>
  <c r="B18" i="15" s="1"/>
  <c r="H17" i="30"/>
  <c r="I17" i="30" s="1"/>
  <c r="E17" i="30"/>
  <c r="B17" i="15" s="1"/>
  <c r="H16" i="30"/>
  <c r="I16" i="30" s="1"/>
  <c r="E16" i="30"/>
  <c r="B16" i="15" s="1"/>
  <c r="E15" i="30"/>
  <c r="B15" i="15" s="1"/>
  <c r="E14" i="30"/>
  <c r="E13" i="30"/>
  <c r="E12" i="30"/>
  <c r="E11" i="30"/>
  <c r="B11" i="31" s="1"/>
  <c r="F21" i="15" l="1"/>
  <c r="B13" i="15"/>
  <c r="B19" i="9"/>
  <c r="B12" i="15"/>
  <c r="B15" i="9"/>
  <c r="B11" i="15"/>
  <c r="B11" i="9"/>
  <c r="B23" i="15"/>
  <c r="B59" i="9"/>
  <c r="E18" i="15"/>
  <c r="E22" i="15"/>
  <c r="F17" i="15"/>
  <c r="E19" i="15"/>
  <c r="E23" i="15"/>
  <c r="F20" i="15"/>
  <c r="E16" i="15"/>
  <c r="H15" i="30"/>
  <c r="I15" i="30" s="1"/>
  <c r="D15" i="15"/>
  <c r="E15" i="15" s="1"/>
  <c r="K15" i="15"/>
  <c r="M15" i="15" s="1"/>
  <c r="N15" i="15" s="1"/>
  <c r="L15" i="15"/>
  <c r="F15" i="15" l="1"/>
  <c r="J4" i="33" l="1"/>
  <c r="J2" i="33"/>
  <c r="J3" i="33"/>
  <c r="J1" i="33"/>
  <c r="Y2" i="36"/>
  <c r="Y3" i="36"/>
  <c r="Y4" i="36"/>
  <c r="Y1" i="36"/>
  <c r="O2" i="37"/>
  <c r="O3" i="37"/>
  <c r="O4" i="37"/>
  <c r="O1" i="37"/>
  <c r="F2" i="35"/>
  <c r="F3" i="35"/>
  <c r="F4" i="35"/>
  <c r="F1" i="35"/>
  <c r="U2" i="9"/>
  <c r="U3" i="9"/>
  <c r="U4" i="9"/>
  <c r="U1" i="9"/>
  <c r="E2" i="31"/>
  <c r="E3" i="31"/>
  <c r="E4" i="31"/>
  <c r="E1" i="31"/>
  <c r="M2" i="15"/>
  <c r="M3" i="15"/>
  <c r="M4" i="15"/>
  <c r="M1" i="15"/>
  <c r="B1" i="33"/>
  <c r="B1" i="36"/>
  <c r="B1" i="37"/>
  <c r="B1" i="35"/>
  <c r="B1" i="9"/>
  <c r="B1" i="31"/>
  <c r="B1" i="15"/>
  <c r="H11" i="30"/>
  <c r="I11" i="30" s="1"/>
  <c r="B6" i="33"/>
  <c r="B6" i="37"/>
  <c r="B6" i="36"/>
  <c r="B6" i="35"/>
  <c r="B6" i="9"/>
  <c r="B6" i="31"/>
  <c r="B6" i="15"/>
  <c r="A87" i="9"/>
  <c r="A83" i="9"/>
  <c r="A79" i="9"/>
  <c r="A75" i="9"/>
  <c r="A71" i="9"/>
  <c r="A67" i="9"/>
  <c r="A63" i="9"/>
  <c r="A59" i="9"/>
  <c r="A55" i="9"/>
  <c r="A51" i="9"/>
  <c r="A47" i="9"/>
  <c r="A43" i="9"/>
  <c r="A39" i="9"/>
  <c r="A35" i="9"/>
  <c r="A31" i="9"/>
  <c r="A27" i="9"/>
  <c r="A23" i="9"/>
  <c r="A19" i="9"/>
  <c r="N90" i="9"/>
  <c r="L90" i="9"/>
  <c r="K90" i="9"/>
  <c r="I90" i="9"/>
  <c r="N89" i="9"/>
  <c r="L89" i="9"/>
  <c r="K89" i="9"/>
  <c r="I89" i="9"/>
  <c r="N88" i="9"/>
  <c r="L88" i="9"/>
  <c r="K88" i="9"/>
  <c r="I88"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4" i="9"/>
  <c r="L74" i="9"/>
  <c r="K74" i="9"/>
  <c r="R74" i="9" s="1"/>
  <c r="I74" i="9"/>
  <c r="R72" i="9"/>
  <c r="R70" i="9"/>
  <c r="R68" i="9"/>
  <c r="N66" i="9"/>
  <c r="L66" i="9"/>
  <c r="K66" i="9"/>
  <c r="R66" i="9" s="1"/>
  <c r="I66" i="9"/>
  <c r="R64" i="9"/>
  <c r="R62" i="9"/>
  <c r="N58" i="9"/>
  <c r="L58" i="9"/>
  <c r="K58" i="9"/>
  <c r="I58" i="9"/>
  <c r="N54" i="9"/>
  <c r="L54" i="9"/>
  <c r="K54" i="9"/>
  <c r="I54" i="9"/>
  <c r="R52" i="9"/>
  <c r="R50" i="9"/>
  <c r="R46" i="9"/>
  <c r="R44" i="9"/>
  <c r="R42" i="9"/>
  <c r="R40" i="9"/>
  <c r="N38" i="9"/>
  <c r="L38" i="9"/>
  <c r="K38" i="9"/>
  <c r="R38" i="9" s="1"/>
  <c r="I38" i="9"/>
  <c r="N37" i="9"/>
  <c r="L37" i="9"/>
  <c r="K37" i="9"/>
  <c r="R36" i="9"/>
  <c r="R34" i="9"/>
  <c r="R32" i="9"/>
  <c r="R30" i="9"/>
  <c r="R28" i="9"/>
  <c r="R26" i="9"/>
  <c r="A15" i="9"/>
  <c r="R54" i="9" l="1"/>
  <c r="R58" i="9"/>
  <c r="R22" i="9"/>
  <c r="R33" i="9"/>
  <c r="R37" i="9"/>
  <c r="R41" i="9"/>
  <c r="R53" i="9"/>
  <c r="R59" i="9"/>
  <c r="R61" i="9"/>
  <c r="R63" i="9"/>
  <c r="R65" i="9"/>
  <c r="R67" i="9"/>
  <c r="R69" i="9"/>
  <c r="R71" i="9"/>
  <c r="R73" i="9"/>
  <c r="R75" i="9"/>
  <c r="R29" i="9"/>
  <c r="R45" i="9"/>
  <c r="R49" i="9"/>
  <c r="R25" i="9"/>
  <c r="R27" i="9"/>
  <c r="R23" i="9"/>
  <c r="R19" i="9"/>
  <c r="R76" i="9"/>
  <c r="R77" i="9"/>
  <c r="R78" i="9"/>
  <c r="R79" i="9"/>
  <c r="R80" i="9"/>
  <c r="R81" i="9"/>
  <c r="R82" i="9"/>
  <c r="R83" i="9"/>
  <c r="R84" i="9"/>
  <c r="R85" i="9"/>
  <c r="R86" i="9"/>
  <c r="R88" i="9"/>
  <c r="R89" i="9"/>
  <c r="R90" i="9"/>
  <c r="R21" i="9"/>
  <c r="R87" i="9"/>
  <c r="R24" i="9"/>
  <c r="R18" i="9"/>
  <c r="R15" i="9"/>
  <c r="R17" i="9"/>
  <c r="R13" i="9"/>
  <c r="H12" i="30" l="1"/>
  <c r="I12" i="30" s="1"/>
  <c r="H13" i="30"/>
  <c r="I13" i="30" s="1"/>
  <c r="H14" i="30"/>
  <c r="I14" i="30" s="1"/>
  <c r="H28" i="30"/>
  <c r="I28" i="30" s="1"/>
  <c r="H29" i="30"/>
  <c r="I29" i="30" s="1"/>
  <c r="H30" i="30"/>
  <c r="I30" i="30" s="1"/>
  <c r="M18" i="15" l="1"/>
  <c r="N18" i="15" s="1"/>
  <c r="M20" i="15"/>
  <c r="N20" i="15" s="1"/>
  <c r="M21" i="15"/>
  <c r="N21" i="15" s="1"/>
  <c r="M22" i="15"/>
  <c r="N22" i="15" s="1"/>
  <c r="M23" i="15"/>
  <c r="N23" i="15" s="1"/>
  <c r="L11" i="15"/>
  <c r="K12" i="15"/>
  <c r="L12" i="15"/>
  <c r="K13" i="15"/>
  <c r="L13" i="15"/>
  <c r="K14" i="15"/>
  <c r="L14" i="15"/>
  <c r="D31" i="9"/>
  <c r="T31" i="9" s="1"/>
  <c r="T32" i="9" s="1"/>
  <c r="T33" i="9" s="1"/>
  <c r="T34" i="9" s="1"/>
  <c r="V31" i="9" s="1"/>
  <c r="K25" i="15"/>
  <c r="L25" i="15"/>
  <c r="K26" i="15"/>
  <c r="L26" i="15"/>
  <c r="K27" i="15"/>
  <c r="L27" i="15"/>
  <c r="K28" i="15"/>
  <c r="L28" i="15"/>
  <c r="K29" i="15"/>
  <c r="L29" i="15"/>
  <c r="K30" i="15"/>
  <c r="L30" i="15"/>
  <c r="K11" i="15"/>
  <c r="D11" i="15"/>
  <c r="D12" i="15"/>
  <c r="D13" i="15"/>
  <c r="D14" i="15"/>
  <c r="D28" i="15"/>
  <c r="D29" i="15"/>
  <c r="D30" i="15"/>
  <c r="M11" i="15" l="1"/>
  <c r="D11" i="36" s="1"/>
  <c r="C59" i="9"/>
  <c r="S59" i="9" s="1"/>
  <c r="S60" i="9" s="1"/>
  <c r="S61" i="9" s="1"/>
  <c r="S62" i="9" s="1"/>
  <c r="U59" i="9" s="1"/>
  <c r="C27" i="9"/>
  <c r="S27" i="9" s="1"/>
  <c r="S28" i="9" s="1"/>
  <c r="S29" i="9" s="1"/>
  <c r="S30" i="9" s="1"/>
  <c r="U27" i="9" s="1"/>
  <c r="C43" i="9"/>
  <c r="S43" i="9" s="1"/>
  <c r="S44" i="9" s="1"/>
  <c r="S45" i="9" s="1"/>
  <c r="S46" i="9" s="1"/>
  <c r="U43" i="9" s="1"/>
  <c r="E11" i="15"/>
  <c r="C11" i="36" s="1"/>
  <c r="E30" i="15"/>
  <c r="C39" i="9"/>
  <c r="S39" i="9" s="1"/>
  <c r="S40" i="9" s="1"/>
  <c r="S41" i="9" s="1"/>
  <c r="S42" i="9" s="1"/>
  <c r="U39" i="9" s="1"/>
  <c r="E14" i="15"/>
  <c r="E28" i="15"/>
  <c r="C79" i="9" s="1"/>
  <c r="S79" i="9" s="1"/>
  <c r="S80" i="9" s="1"/>
  <c r="S81" i="9" s="1"/>
  <c r="S82" i="9" s="1"/>
  <c r="U79" i="9" s="1"/>
  <c r="C63" i="9"/>
  <c r="S63" i="9" s="1"/>
  <c r="S64" i="9" s="1"/>
  <c r="S65" i="9" s="1"/>
  <c r="S66" i="9" s="1"/>
  <c r="U63" i="9" s="1"/>
  <c r="C47" i="9"/>
  <c r="S47" i="9" s="1"/>
  <c r="S48" i="9" s="1"/>
  <c r="S49" i="9" s="1"/>
  <c r="S50" i="9" s="1"/>
  <c r="U47" i="9" s="1"/>
  <c r="E29" i="15"/>
  <c r="C83" i="9" s="1"/>
  <c r="S83" i="9" s="1"/>
  <c r="S84" i="9" s="1"/>
  <c r="S85" i="9" s="1"/>
  <c r="S86" i="9" s="1"/>
  <c r="U83" i="9" s="1"/>
  <c r="C67" i="9"/>
  <c r="S67" i="9" s="1"/>
  <c r="S68" i="9" s="1"/>
  <c r="S69" i="9" s="1"/>
  <c r="S70" i="9" s="1"/>
  <c r="U67" i="9" s="1"/>
  <c r="E13" i="15"/>
  <c r="C19" i="9" s="1"/>
  <c r="S19" i="9" s="1"/>
  <c r="S20" i="9" s="1"/>
  <c r="S21" i="9" s="1"/>
  <c r="S22" i="9" s="1"/>
  <c r="U19" i="9" s="1"/>
  <c r="M12" i="15"/>
  <c r="C19" i="36"/>
  <c r="C18" i="36"/>
  <c r="D16" i="31"/>
  <c r="D16" i="36"/>
  <c r="M14" i="15"/>
  <c r="E12" i="15"/>
  <c r="C15" i="9" s="1"/>
  <c r="S15" i="9" s="1"/>
  <c r="S18" i="9" s="1"/>
  <c r="U15" i="9" s="1"/>
  <c r="M19" i="15"/>
  <c r="F11" i="15"/>
  <c r="M27" i="15"/>
  <c r="M30" i="15"/>
  <c r="M26" i="15"/>
  <c r="M28" i="15"/>
  <c r="M29" i="15"/>
  <c r="M25" i="15"/>
  <c r="M13" i="15"/>
  <c r="M24" i="15"/>
  <c r="B27" i="9"/>
  <c r="B31" i="9"/>
  <c r="B35" i="9"/>
  <c r="B39" i="9"/>
  <c r="B43" i="9"/>
  <c r="B47" i="9"/>
  <c r="B51" i="9"/>
  <c r="B55" i="9"/>
  <c r="B63" i="9"/>
  <c r="B67" i="9"/>
  <c r="B71" i="9"/>
  <c r="B75" i="9"/>
  <c r="E28" i="30"/>
  <c r="E29" i="30"/>
  <c r="B83" i="9" s="1"/>
  <c r="E30" i="30"/>
  <c r="B79" i="9" l="1"/>
  <c r="B28" i="15"/>
  <c r="C24" i="36"/>
  <c r="C15" i="36"/>
  <c r="D17" i="36"/>
  <c r="D35" i="9"/>
  <c r="T35" i="9" s="1"/>
  <c r="T36" i="9" s="1"/>
  <c r="T37" i="9" s="1"/>
  <c r="T38" i="9" s="1"/>
  <c r="V35" i="9" s="1"/>
  <c r="D20" i="36"/>
  <c r="D47" i="9"/>
  <c r="T47" i="9" s="1"/>
  <c r="T48" i="9" s="1"/>
  <c r="T49" i="9" s="1"/>
  <c r="T50" i="9" s="1"/>
  <c r="V47" i="9" s="1"/>
  <c r="D26" i="36"/>
  <c r="D71" i="9"/>
  <c r="T71" i="9" s="1"/>
  <c r="T72" i="9" s="1"/>
  <c r="T73" i="9" s="1"/>
  <c r="T74" i="9" s="1"/>
  <c r="V71" i="9" s="1"/>
  <c r="C26" i="36"/>
  <c r="C71" i="9"/>
  <c r="S71" i="9" s="1"/>
  <c r="S72" i="9" s="1"/>
  <c r="S73" i="9" s="1"/>
  <c r="S74" i="9" s="1"/>
  <c r="U71" i="9" s="1"/>
  <c r="C27" i="36"/>
  <c r="C75" i="9"/>
  <c r="S75" i="9" s="1"/>
  <c r="S76" i="9" s="1"/>
  <c r="S77" i="9" s="1"/>
  <c r="S78" i="9" s="1"/>
  <c r="U75" i="9" s="1"/>
  <c r="D21" i="36"/>
  <c r="D51" i="9"/>
  <c r="T51" i="9" s="1"/>
  <c r="T52" i="9" s="1"/>
  <c r="T53" i="9" s="1"/>
  <c r="T54" i="9" s="1"/>
  <c r="V51" i="9" s="1"/>
  <c r="D28" i="36"/>
  <c r="D79" i="9"/>
  <c r="T79" i="9" s="1"/>
  <c r="T80" i="9" s="1"/>
  <c r="T81" i="9" s="1"/>
  <c r="T82" i="9" s="1"/>
  <c r="V79" i="9" s="1"/>
  <c r="D19" i="36"/>
  <c r="D43" i="9"/>
  <c r="T43" i="9" s="1"/>
  <c r="T44" i="9" s="1"/>
  <c r="T45" i="9" s="1"/>
  <c r="T46" i="9" s="1"/>
  <c r="V43" i="9" s="1"/>
  <c r="C17" i="36"/>
  <c r="C35" i="9"/>
  <c r="S35" i="9" s="1"/>
  <c r="S36" i="9" s="1"/>
  <c r="S37" i="9" s="1"/>
  <c r="S38" i="9" s="1"/>
  <c r="U35" i="9" s="1"/>
  <c r="C16" i="36"/>
  <c r="C31" i="9"/>
  <c r="S31" i="9" s="1"/>
  <c r="S32" i="9" s="1"/>
  <c r="S33" i="9" s="1"/>
  <c r="S34" i="9" s="1"/>
  <c r="U31" i="9" s="1"/>
  <c r="D24" i="36"/>
  <c r="D63" i="9"/>
  <c r="T63" i="9" s="1"/>
  <c r="T64" i="9" s="1"/>
  <c r="T65" i="9" s="1"/>
  <c r="T66" i="9" s="1"/>
  <c r="V63" i="9" s="1"/>
  <c r="D25" i="36"/>
  <c r="D67" i="9"/>
  <c r="T67" i="9" s="1"/>
  <c r="T68" i="9" s="1"/>
  <c r="T69" i="9" s="1"/>
  <c r="T70" i="9" s="1"/>
  <c r="V67" i="9" s="1"/>
  <c r="D18" i="36"/>
  <c r="D39" i="9"/>
  <c r="T39" i="9" s="1"/>
  <c r="T40" i="9" s="1"/>
  <c r="T41" i="9" s="1"/>
  <c r="T42" i="9" s="1"/>
  <c r="V39" i="9" s="1"/>
  <c r="D15" i="36"/>
  <c r="D27" i="9"/>
  <c r="T27" i="9" s="1"/>
  <c r="T28" i="9" s="1"/>
  <c r="T29" i="9" s="1"/>
  <c r="T30" i="9" s="1"/>
  <c r="V27" i="9" s="1"/>
  <c r="D23" i="36"/>
  <c r="D59" i="9"/>
  <c r="T59" i="9" s="1"/>
  <c r="T60" i="9" s="1"/>
  <c r="T61" i="9" s="1"/>
  <c r="T62" i="9" s="1"/>
  <c r="V59" i="9" s="1"/>
  <c r="C21" i="36"/>
  <c r="C51" i="9"/>
  <c r="S51" i="9" s="1"/>
  <c r="S52" i="9" s="1"/>
  <c r="S53" i="9" s="1"/>
  <c r="S54" i="9" s="1"/>
  <c r="U51" i="9" s="1"/>
  <c r="D29" i="36"/>
  <c r="D83" i="9"/>
  <c r="T83" i="9" s="1"/>
  <c r="T84" i="9" s="1"/>
  <c r="T85" i="9" s="1"/>
  <c r="T86" i="9" s="1"/>
  <c r="V83" i="9" s="1"/>
  <c r="D22" i="36"/>
  <c r="D55" i="9"/>
  <c r="D27" i="36"/>
  <c r="D75" i="9"/>
  <c r="T75" i="9" s="1"/>
  <c r="T76" i="9" s="1"/>
  <c r="T77" i="9" s="1"/>
  <c r="T78" i="9" s="1"/>
  <c r="V75" i="9" s="1"/>
  <c r="C22" i="36"/>
  <c r="C55" i="9"/>
  <c r="D14" i="36"/>
  <c r="D23" i="9"/>
  <c r="T23" i="9" s="1"/>
  <c r="T24" i="9" s="1"/>
  <c r="T25" i="9" s="1"/>
  <c r="T26" i="9" s="1"/>
  <c r="V23" i="9" s="1"/>
  <c r="C14" i="36"/>
  <c r="C23" i="9"/>
  <c r="S23" i="9" s="1"/>
  <c r="S24" i="9" s="1"/>
  <c r="S25" i="9" s="1"/>
  <c r="S26" i="9" s="1"/>
  <c r="U23" i="9" s="1"/>
  <c r="D13" i="36"/>
  <c r="D19" i="9"/>
  <c r="T19" i="9" s="1"/>
  <c r="T20" i="9" s="1"/>
  <c r="T21" i="9" s="1"/>
  <c r="T22" i="9" s="1"/>
  <c r="V19" i="9" s="1"/>
  <c r="D12" i="36"/>
  <c r="D15" i="9"/>
  <c r="T15" i="9" s="1"/>
  <c r="T18" i="9" s="1"/>
  <c r="D30" i="36"/>
  <c r="D87" i="9"/>
  <c r="T87" i="9" s="1"/>
  <c r="T88" i="9" s="1"/>
  <c r="T89" i="9" s="1"/>
  <c r="T90" i="9" s="1"/>
  <c r="V87" i="9" s="1"/>
  <c r="C30" i="36"/>
  <c r="C87" i="9"/>
  <c r="S87" i="9" s="1"/>
  <c r="S88" i="9" s="1"/>
  <c r="S89" i="9" s="1"/>
  <c r="S90" i="9" s="1"/>
  <c r="U87" i="9" s="1"/>
  <c r="B30" i="15"/>
  <c r="B87" i="9"/>
  <c r="C23" i="36"/>
  <c r="C20" i="36"/>
  <c r="C11" i="9"/>
  <c r="C29" i="36"/>
  <c r="C28" i="36"/>
  <c r="C13" i="36"/>
  <c r="C25" i="36"/>
  <c r="C12" i="36"/>
  <c r="N24" i="15"/>
  <c r="D24" i="31" s="1"/>
  <c r="N30" i="15"/>
  <c r="D30" i="31" s="1"/>
  <c r="N13" i="15"/>
  <c r="D13" i="31" s="1"/>
  <c r="N25" i="15"/>
  <c r="D25" i="31" s="1"/>
  <c r="D18" i="31"/>
  <c r="D15" i="31"/>
  <c r="D23" i="31"/>
  <c r="N28" i="15"/>
  <c r="D28" i="31" s="1"/>
  <c r="N11" i="15"/>
  <c r="D11" i="31" s="1"/>
  <c r="D11" i="9"/>
  <c r="D22" i="31"/>
  <c r="D21" i="31"/>
  <c r="N19" i="15"/>
  <c r="D19" i="31" s="1"/>
  <c r="N29" i="15"/>
  <c r="D29" i="31" s="1"/>
  <c r="N27" i="15"/>
  <c r="D27" i="31" s="1"/>
  <c r="N12" i="15"/>
  <c r="D12" i="31" s="1"/>
  <c r="D17" i="31"/>
  <c r="D20" i="31"/>
  <c r="N26" i="15"/>
  <c r="D26" i="31" s="1"/>
  <c r="N14" i="15"/>
  <c r="D14" i="31" s="1"/>
  <c r="S55" i="9" l="1"/>
  <c r="S56" i="9" s="1"/>
  <c r="S57" i="9" s="1"/>
  <c r="S58" i="9" s="1"/>
  <c r="U55" i="9" s="1"/>
  <c r="T55" i="9"/>
  <c r="T56" i="9" s="1"/>
  <c r="T57" i="9" s="1"/>
  <c r="T58" i="9" s="1"/>
  <c r="V55" i="9" s="1"/>
  <c r="C11" i="31"/>
  <c r="B30" i="36"/>
  <c r="A30" i="36"/>
  <c r="B29" i="36"/>
  <c r="A29" i="36"/>
  <c r="B28" i="36"/>
  <c r="A28" i="36"/>
  <c r="B27" i="36"/>
  <c r="A27" i="36"/>
  <c r="A26" i="36"/>
  <c r="B25" i="36"/>
  <c r="A25" i="36"/>
  <c r="A24" i="36"/>
  <c r="B23" i="36"/>
  <c r="A23" i="36"/>
  <c r="B22" i="36"/>
  <c r="A22" i="36"/>
  <c r="B21" i="36"/>
  <c r="A21" i="36"/>
  <c r="B20" i="36"/>
  <c r="A20" i="36"/>
  <c r="B19" i="36"/>
  <c r="A19" i="36"/>
  <c r="B18" i="36"/>
  <c r="A18" i="36"/>
  <c r="B17" i="36"/>
  <c r="A17" i="36"/>
  <c r="B16" i="36"/>
  <c r="A16" i="36"/>
  <c r="B15" i="36"/>
  <c r="A15" i="36"/>
  <c r="B14" i="36"/>
  <c r="A14" i="36"/>
  <c r="B13" i="36"/>
  <c r="B12" i="36"/>
  <c r="A12" i="36"/>
  <c r="B11" i="36"/>
  <c r="A11" i="36"/>
  <c r="E11" i="36" l="1"/>
  <c r="B30" i="35"/>
  <c r="A30" i="35"/>
  <c r="B29" i="35"/>
  <c r="A29" i="35"/>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B12" i="35"/>
  <c r="A12" i="35"/>
  <c r="B11" i="35"/>
  <c r="A11" i="35"/>
  <c r="A11" i="9"/>
  <c r="R11" i="9" l="1"/>
  <c r="S11" i="9" l="1"/>
  <c r="S12" i="9" s="1"/>
  <c r="T11" i="9"/>
  <c r="T12" i="9" s="1"/>
  <c r="T13" i="9" s="1"/>
  <c r="F12" i="36"/>
  <c r="F13" i="36"/>
  <c r="F14" i="36"/>
  <c r="F15" i="36"/>
  <c r="F16" i="36"/>
  <c r="F17" i="36"/>
  <c r="F18" i="36"/>
  <c r="F19" i="36"/>
  <c r="F20" i="36"/>
  <c r="F21" i="36"/>
  <c r="F22" i="36"/>
  <c r="F23" i="36"/>
  <c r="F24" i="36"/>
  <c r="F25" i="36"/>
  <c r="F26" i="36"/>
  <c r="F27" i="36"/>
  <c r="F28" i="36"/>
  <c r="F29" i="36"/>
  <c r="F30" i="36"/>
  <c r="E11" i="31"/>
  <c r="F12" i="15"/>
  <c r="C12" i="31" s="1"/>
  <c r="F13" i="15"/>
  <c r="C13" i="31" s="1"/>
  <c r="E13" i="36" s="1"/>
  <c r="F14" i="15"/>
  <c r="C15" i="31"/>
  <c r="E15" i="36" s="1"/>
  <c r="C16" i="31"/>
  <c r="C17" i="31"/>
  <c r="C18" i="31"/>
  <c r="C19" i="31"/>
  <c r="C20" i="31"/>
  <c r="C21" i="31"/>
  <c r="C23" i="31"/>
  <c r="C24" i="31"/>
  <c r="C25" i="31"/>
  <c r="C26" i="31"/>
  <c r="C27" i="31"/>
  <c r="F28" i="15"/>
  <c r="C28" i="31" s="1"/>
  <c r="F29" i="15"/>
  <c r="C29" i="31" s="1"/>
  <c r="F30" i="15"/>
  <c r="C30" i="31" s="1"/>
  <c r="S13" i="9" l="1"/>
  <c r="E12" i="36"/>
  <c r="C22" i="31"/>
  <c r="E22" i="36" s="1"/>
  <c r="E29" i="31"/>
  <c r="G29" i="36" s="1"/>
  <c r="E29" i="36"/>
  <c r="E25" i="31"/>
  <c r="G25" i="36" s="1"/>
  <c r="E21" i="31"/>
  <c r="G21" i="36" s="1"/>
  <c r="E21" i="36"/>
  <c r="E28" i="31"/>
  <c r="G28" i="36" s="1"/>
  <c r="E28" i="36"/>
  <c r="E24" i="31"/>
  <c r="G24" i="36" s="1"/>
  <c r="E20" i="31"/>
  <c r="G20" i="36" s="1"/>
  <c r="E20" i="36"/>
  <c r="E27" i="31"/>
  <c r="G27" i="36" s="1"/>
  <c r="E23" i="31"/>
  <c r="G23" i="36" s="1"/>
  <c r="E23" i="36"/>
  <c r="E19" i="31"/>
  <c r="G19" i="36" s="1"/>
  <c r="E19" i="36"/>
  <c r="E26" i="31"/>
  <c r="G26" i="36" s="1"/>
  <c r="E18" i="31"/>
  <c r="G18" i="36" s="1"/>
  <c r="E18" i="36"/>
  <c r="E30" i="31"/>
  <c r="G30" i="36" s="1"/>
  <c r="E30" i="36"/>
  <c r="E17" i="31"/>
  <c r="G17" i="36" s="1"/>
  <c r="E17" i="36"/>
  <c r="E16" i="31"/>
  <c r="G16" i="36" s="1"/>
  <c r="E16" i="36"/>
  <c r="F11" i="36"/>
  <c r="G11" i="36"/>
  <c r="D11" i="35"/>
  <c r="C14" i="31"/>
  <c r="E14" i="36" s="1"/>
  <c r="E15" i="31"/>
  <c r="G15" i="36" s="1"/>
  <c r="E13" i="31"/>
  <c r="G13" i="36" s="1"/>
  <c r="E12" i="31"/>
  <c r="G12" i="36" s="1"/>
  <c r="U11" i="9" l="1"/>
  <c r="C11" i="35"/>
  <c r="E11" i="35" s="1"/>
  <c r="J12" i="31"/>
  <c r="D13" i="37" s="1"/>
  <c r="K12" i="31"/>
  <c r="E13" i="37" s="1"/>
  <c r="L15" i="31"/>
  <c r="F16" i="37" s="1"/>
  <c r="I18" i="36"/>
  <c r="K18" i="36" s="1"/>
  <c r="D18" i="35"/>
  <c r="F18" i="35" s="1"/>
  <c r="I22" i="36"/>
  <c r="K22" i="36" s="1"/>
  <c r="D22" i="35"/>
  <c r="F22" i="35" s="1"/>
  <c r="I26" i="36"/>
  <c r="K26" i="36" s="1"/>
  <c r="D26" i="35"/>
  <c r="F26" i="35" s="1"/>
  <c r="H23" i="36"/>
  <c r="J23" i="36" s="1"/>
  <c r="C23" i="35"/>
  <c r="E23" i="35" s="1"/>
  <c r="H25" i="36"/>
  <c r="J25" i="36" s="1"/>
  <c r="C25" i="35"/>
  <c r="E25" i="35" s="1"/>
  <c r="H24" i="36"/>
  <c r="J24" i="36" s="1"/>
  <c r="C24" i="35"/>
  <c r="E24" i="35" s="1"/>
  <c r="I19" i="36"/>
  <c r="K19" i="36" s="1"/>
  <c r="D19" i="35"/>
  <c r="F19" i="35" s="1"/>
  <c r="I23" i="36"/>
  <c r="K23" i="36" s="1"/>
  <c r="D23" i="35"/>
  <c r="F23" i="35" s="1"/>
  <c r="I27" i="36"/>
  <c r="K27" i="36" s="1"/>
  <c r="D27" i="35"/>
  <c r="F27" i="35" s="1"/>
  <c r="H21" i="36"/>
  <c r="J21" i="36" s="1"/>
  <c r="C21" i="35"/>
  <c r="E21" i="35" s="1"/>
  <c r="H29" i="36"/>
  <c r="J29" i="36" s="1"/>
  <c r="L29" i="36" s="1"/>
  <c r="N29" i="36" s="1"/>
  <c r="M29" i="36" s="1"/>
  <c r="P29" i="36" s="1"/>
  <c r="C29" i="35"/>
  <c r="E29" i="35" s="1"/>
  <c r="G29" i="35" s="1"/>
  <c r="E22" i="31"/>
  <c r="G22" i="36" s="1"/>
  <c r="H22" i="36"/>
  <c r="J22" i="36" s="1"/>
  <c r="C22" i="35"/>
  <c r="E22" i="35" s="1"/>
  <c r="G22" i="35" s="1"/>
  <c r="H18" i="36"/>
  <c r="J18" i="36" s="1"/>
  <c r="C18" i="35"/>
  <c r="E18" i="35" s="1"/>
  <c r="H26" i="36"/>
  <c r="J26" i="36" s="1"/>
  <c r="C26" i="35"/>
  <c r="E26" i="35" s="1"/>
  <c r="I20" i="36"/>
  <c r="K20" i="36" s="1"/>
  <c r="D20" i="35"/>
  <c r="F20" i="35" s="1"/>
  <c r="I24" i="36"/>
  <c r="K24" i="36" s="1"/>
  <c r="D24" i="35"/>
  <c r="F24" i="35" s="1"/>
  <c r="I28" i="36"/>
  <c r="K28" i="36" s="1"/>
  <c r="D28" i="35"/>
  <c r="F28" i="35" s="1"/>
  <c r="H19" i="36"/>
  <c r="J19" i="36" s="1"/>
  <c r="C19" i="35"/>
  <c r="E19" i="35" s="1"/>
  <c r="H27" i="36"/>
  <c r="J27" i="36" s="1"/>
  <c r="C27" i="35"/>
  <c r="E27" i="35" s="1"/>
  <c r="G27" i="35" s="1"/>
  <c r="H20" i="36"/>
  <c r="J20" i="36" s="1"/>
  <c r="C20" i="35"/>
  <c r="E20" i="35" s="1"/>
  <c r="H28" i="36"/>
  <c r="J28" i="36" s="1"/>
  <c r="L28" i="36" s="1"/>
  <c r="N28" i="36" s="1"/>
  <c r="M28" i="36" s="1"/>
  <c r="P28" i="36" s="1"/>
  <c r="C28" i="35"/>
  <c r="E28" i="35" s="1"/>
  <c r="G28" i="35" s="1"/>
  <c r="I21" i="36"/>
  <c r="K21" i="36" s="1"/>
  <c r="D21" i="35"/>
  <c r="F21" i="35" s="1"/>
  <c r="I25" i="36"/>
  <c r="K25" i="36" s="1"/>
  <c r="D25" i="35"/>
  <c r="F25" i="35" s="1"/>
  <c r="I29" i="36"/>
  <c r="K29" i="36" s="1"/>
  <c r="D29" i="35"/>
  <c r="F29" i="35" s="1"/>
  <c r="C30" i="35"/>
  <c r="E30" i="35" s="1"/>
  <c r="I12" i="36"/>
  <c r="K12" i="36" s="1"/>
  <c r="D12" i="35"/>
  <c r="F12" i="35" s="1"/>
  <c r="I16" i="36"/>
  <c r="K16" i="36" s="1"/>
  <c r="D16" i="35"/>
  <c r="F16" i="35" s="1"/>
  <c r="I17" i="36"/>
  <c r="K17" i="36" s="1"/>
  <c r="D17" i="35"/>
  <c r="F17" i="35" s="1"/>
  <c r="D13" i="35"/>
  <c r="F13" i="35" s="1"/>
  <c r="I13" i="36"/>
  <c r="K13" i="36" s="1"/>
  <c r="H13" i="36"/>
  <c r="J13" i="36" s="1"/>
  <c r="C13" i="35"/>
  <c r="E13" i="35" s="1"/>
  <c r="H16" i="36"/>
  <c r="J16" i="36" s="1"/>
  <c r="L16" i="36" s="1"/>
  <c r="N16" i="36" s="1"/>
  <c r="M16" i="36" s="1"/>
  <c r="P16" i="36" s="1"/>
  <c r="C16" i="35"/>
  <c r="E16" i="35" s="1"/>
  <c r="G16" i="35" s="1"/>
  <c r="H12" i="36"/>
  <c r="J12" i="36" s="1"/>
  <c r="C12" i="35"/>
  <c r="E12" i="35" s="1"/>
  <c r="G12" i="35" s="1"/>
  <c r="H17" i="36"/>
  <c r="J17" i="36" s="1"/>
  <c r="C17" i="35"/>
  <c r="E17" i="35" s="1"/>
  <c r="H11" i="36"/>
  <c r="I11" i="36"/>
  <c r="F11" i="35"/>
  <c r="I15" i="36"/>
  <c r="K15" i="36" s="1"/>
  <c r="D15" i="35"/>
  <c r="F15" i="35" s="1"/>
  <c r="H15" i="36"/>
  <c r="J15" i="36" s="1"/>
  <c r="C15" i="35"/>
  <c r="E15" i="35" s="1"/>
  <c r="I14" i="36"/>
  <c r="K14" i="36" s="1"/>
  <c r="D14" i="35"/>
  <c r="F14" i="35" s="1"/>
  <c r="I15" i="31"/>
  <c r="C16" i="37" s="1"/>
  <c r="K15" i="31"/>
  <c r="E16" i="37" s="1"/>
  <c r="L14" i="31"/>
  <c r="F15" i="37" s="1"/>
  <c r="L12" i="31"/>
  <c r="F13" i="37" s="1"/>
  <c r="K11" i="31"/>
  <c r="E12" i="37" s="1"/>
  <c r="I12" i="31"/>
  <c r="C13" i="37" s="1"/>
  <c r="M11" i="31"/>
  <c r="G12" i="37" s="1"/>
  <c r="H14" i="36"/>
  <c r="J14" i="36" s="1"/>
  <c r="C14" i="35"/>
  <c r="E14" i="35" s="1"/>
  <c r="J14" i="31"/>
  <c r="D15" i="37" s="1"/>
  <c r="K14" i="31"/>
  <c r="E15" i="37" s="1"/>
  <c r="J15" i="31"/>
  <c r="D16" i="37" s="1"/>
  <c r="E14" i="31"/>
  <c r="G14" i="36" s="1"/>
  <c r="A12" i="31"/>
  <c r="M15" i="31" s="1"/>
  <c r="G16" i="37" s="1"/>
  <c r="B12" i="31"/>
  <c r="A13" i="31"/>
  <c r="I14" i="31" s="1"/>
  <c r="C15" i="37" s="1"/>
  <c r="B13" i="31"/>
  <c r="A14" i="31"/>
  <c r="L11" i="31" s="1"/>
  <c r="F12" i="37" s="1"/>
  <c r="B14" i="31"/>
  <c r="A15" i="31"/>
  <c r="B15" i="31"/>
  <c r="A16" i="31"/>
  <c r="B16" i="31"/>
  <c r="A17" i="31"/>
  <c r="B17" i="31"/>
  <c r="A18" i="31"/>
  <c r="B18" i="31"/>
  <c r="A19" i="31"/>
  <c r="B19" i="31"/>
  <c r="A20" i="31"/>
  <c r="B20" i="31"/>
  <c r="A21" i="31"/>
  <c r="B21" i="31"/>
  <c r="A22" i="31"/>
  <c r="B22" i="31"/>
  <c r="A23" i="31"/>
  <c r="J13" i="31" s="1"/>
  <c r="D14" i="37" s="1"/>
  <c r="B23" i="31"/>
  <c r="A24" i="31"/>
  <c r="B24" i="31"/>
  <c r="A25" i="31"/>
  <c r="B25" i="31"/>
  <c r="A26" i="31"/>
  <c r="B26" i="31"/>
  <c r="A27" i="31"/>
  <c r="B27" i="31"/>
  <c r="A28" i="31"/>
  <c r="B28" i="31"/>
  <c r="A29" i="31"/>
  <c r="B29" i="31"/>
  <c r="A30" i="31"/>
  <c r="J11" i="31" s="1"/>
  <c r="D12" i="37" s="1"/>
  <c r="B30" i="31"/>
  <c r="A19" i="15"/>
  <c r="A20" i="15"/>
  <c r="A21" i="15"/>
  <c r="A22" i="15"/>
  <c r="A23" i="15"/>
  <c r="A24" i="15"/>
  <c r="A25" i="15"/>
  <c r="A26" i="15"/>
  <c r="A27" i="15"/>
  <c r="A28" i="15"/>
  <c r="A29" i="15"/>
  <c r="B29" i="15"/>
  <c r="A30" i="15"/>
  <c r="A11" i="31"/>
  <c r="I11" i="31" s="1"/>
  <c r="C12" i="37" s="1"/>
  <c r="A18" i="15"/>
  <c r="A17" i="15"/>
  <c r="A16" i="15"/>
  <c r="A15" i="15"/>
  <c r="B14" i="15"/>
  <c r="A14" i="15"/>
  <c r="A13" i="15"/>
  <c r="A12" i="15"/>
  <c r="A11" i="15"/>
  <c r="G19" i="35" l="1"/>
  <c r="G26" i="35"/>
  <c r="L17" i="36"/>
  <c r="N17" i="36" s="1"/>
  <c r="M17" i="36" s="1"/>
  <c r="P17" i="36" s="1"/>
  <c r="L22" i="36"/>
  <c r="N22" i="36" s="1"/>
  <c r="M22" i="36" s="1"/>
  <c r="P22" i="36" s="1"/>
  <c r="L27" i="36"/>
  <c r="N27" i="36" s="1"/>
  <c r="M27" i="36" s="1"/>
  <c r="P27" i="36" s="1"/>
  <c r="L19" i="36"/>
  <c r="N19" i="36" s="1"/>
  <c r="M19" i="36" s="1"/>
  <c r="P19" i="36" s="1"/>
  <c r="L26" i="36"/>
  <c r="N26" i="36" s="1"/>
  <c r="M26" i="36" s="1"/>
  <c r="P26" i="36" s="1"/>
  <c r="I13" i="31"/>
  <c r="C14" i="37" s="1"/>
  <c r="L20" i="36"/>
  <c r="N20" i="36" s="1"/>
  <c r="M20" i="36" s="1"/>
  <c r="P20" i="36" s="1"/>
  <c r="L18" i="36"/>
  <c r="N18" i="36" s="1"/>
  <c r="M18" i="36" s="1"/>
  <c r="P18" i="36" s="1"/>
  <c r="G18" i="35"/>
  <c r="G24" i="35"/>
  <c r="L24" i="36"/>
  <c r="N24" i="36" s="1"/>
  <c r="M24" i="36" s="1"/>
  <c r="P24" i="36" s="1"/>
  <c r="G25" i="35"/>
  <c r="L25" i="36"/>
  <c r="N25" i="36" s="1"/>
  <c r="M25" i="36" s="1"/>
  <c r="P25" i="36" s="1"/>
  <c r="G20" i="35"/>
  <c r="G21" i="35"/>
  <c r="G23" i="35"/>
  <c r="L21" i="36"/>
  <c r="N21" i="36" s="1"/>
  <c r="M21" i="36" s="1"/>
  <c r="P21" i="36" s="1"/>
  <c r="L23" i="36"/>
  <c r="N23" i="36" s="1"/>
  <c r="M23" i="36" s="1"/>
  <c r="P23" i="36" s="1"/>
  <c r="G17" i="35"/>
  <c r="L12" i="36"/>
  <c r="P12" i="36" s="1"/>
  <c r="L13" i="31"/>
  <c r="F14" i="37" s="1"/>
  <c r="L15" i="36"/>
  <c r="N15" i="36" s="1"/>
  <c r="M15" i="36" s="1"/>
  <c r="P15" i="36" s="1"/>
  <c r="B17" i="33"/>
  <c r="K13" i="31"/>
  <c r="E14" i="37" s="1"/>
  <c r="M13" i="31"/>
  <c r="G14" i="37" s="1"/>
  <c r="L13" i="36"/>
  <c r="N13" i="36" s="1"/>
  <c r="M13" i="36" s="1"/>
  <c r="P13" i="36" s="1"/>
  <c r="J11" i="36"/>
  <c r="G11" i="35"/>
  <c r="L11" i="36" s="1"/>
  <c r="M14" i="31"/>
  <c r="G15" i="37" s="1"/>
  <c r="M12" i="31"/>
  <c r="G13" i="37" s="1"/>
  <c r="D30" i="35"/>
  <c r="F30" i="35" s="1"/>
  <c r="K11" i="35" s="1"/>
  <c r="K12" i="37" s="1"/>
  <c r="I30" i="36"/>
  <c r="K30" i="36" s="1"/>
  <c r="G13" i="35"/>
  <c r="H30" i="36"/>
  <c r="J30" i="36" s="1"/>
  <c r="G30" i="35"/>
  <c r="B16" i="33"/>
  <c r="B19" i="33"/>
  <c r="K11" i="36"/>
  <c r="L14" i="36"/>
  <c r="N14" i="36" s="1"/>
  <c r="M14" i="36" s="1"/>
  <c r="P14" i="36" s="1"/>
  <c r="G15" i="35"/>
  <c r="G14" i="35"/>
  <c r="B18" i="33"/>
  <c r="N11" i="36" l="1"/>
  <c r="B20" i="33"/>
  <c r="N11" i="35"/>
  <c r="N12" i="37" s="1"/>
  <c r="K12" i="35"/>
  <c r="K13" i="37" s="1"/>
  <c r="L14" i="35"/>
  <c r="L15" i="37" s="1"/>
  <c r="M14" i="35"/>
  <c r="M15" i="37" s="1"/>
  <c r="N13" i="35"/>
  <c r="N14" i="37" s="1"/>
  <c r="N14" i="35"/>
  <c r="N15" i="37" s="1"/>
  <c r="M12" i="35"/>
  <c r="M13" i="37" s="1"/>
  <c r="O11" i="35"/>
  <c r="O12" i="37" s="1"/>
  <c r="O15" i="35"/>
  <c r="O16" i="37" s="1"/>
  <c r="M11" i="35"/>
  <c r="M12" i="37" s="1"/>
  <c r="K13" i="35"/>
  <c r="K14" i="37" s="1"/>
  <c r="N12" i="35"/>
  <c r="N13" i="37" s="1"/>
  <c r="O14" i="35"/>
  <c r="O15" i="37" s="1"/>
  <c r="K15" i="35"/>
  <c r="K16" i="37" s="1"/>
  <c r="L15" i="35"/>
  <c r="L16" i="37" s="1"/>
  <c r="L11" i="35"/>
  <c r="L12" i="37" s="1"/>
  <c r="K14" i="35"/>
  <c r="K15" i="37" s="1"/>
  <c r="O13" i="35"/>
  <c r="O14" i="37" s="1"/>
  <c r="L13" i="35"/>
  <c r="L14" i="37" s="1"/>
  <c r="L12" i="35"/>
  <c r="L13" i="37" s="1"/>
  <c r="M15" i="35"/>
  <c r="M16" i="37" s="1"/>
  <c r="O12" i="35"/>
  <c r="O13" i="37" s="1"/>
  <c r="M13" i="35"/>
  <c r="M14" i="37" s="1"/>
  <c r="N15" i="35"/>
  <c r="N16" i="37" s="1"/>
  <c r="L30" i="36"/>
  <c r="M11" i="36" l="1"/>
  <c r="P11" i="36" s="1"/>
  <c r="D16" i="33"/>
  <c r="D18" i="33"/>
  <c r="D19" i="33"/>
  <c r="D17" i="33"/>
  <c r="N30" i="36"/>
  <c r="M30" i="36" s="1"/>
  <c r="P30" i="36" s="1"/>
  <c r="B23" i="33"/>
  <c r="D20" i="33" l="1"/>
  <c r="E16" i="33" s="1"/>
  <c r="C20" i="33"/>
  <c r="C19" i="33"/>
  <c r="C18" i="33"/>
  <c r="C16" i="33"/>
  <c r="C17" i="33"/>
  <c r="E19" i="33" l="1"/>
  <c r="E18" i="33"/>
  <c r="E20" i="33"/>
  <c r="D23" i="33"/>
  <c r="E17" i="33"/>
</calcChain>
</file>

<file path=xl/sharedStrings.xml><?xml version="1.0" encoding="utf-8"?>
<sst xmlns="http://schemas.openxmlformats.org/spreadsheetml/2006/main" count="1307" uniqueCount="475">
  <si>
    <t>No. DEL RIESGO</t>
  </si>
  <si>
    <t>RIESGO</t>
  </si>
  <si>
    <t>PROBABILIDAD</t>
  </si>
  <si>
    <t>Frecuencia</t>
  </si>
  <si>
    <t>IMPACTO</t>
  </si>
  <si>
    <t>Moderado</t>
  </si>
  <si>
    <t>Mayor</t>
  </si>
  <si>
    <t>Menor</t>
  </si>
  <si>
    <t>TIPO</t>
  </si>
  <si>
    <t>Probabilidad Residual</t>
  </si>
  <si>
    <t>Impacto Residual</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</si>
  <si>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</si>
  <si>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</si>
  <si>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</si>
  <si>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</si>
  <si>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</si>
  <si>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</si>
  <si>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</si>
  <si>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</si>
  <si>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</si>
  <si>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</si>
  <si>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</si>
  <si>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</si>
  <si>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</si>
  <si>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</si>
  <si>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</si>
  <si>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</si>
  <si>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</si>
  <si>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</si>
  <si>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</si>
  <si>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</si>
  <si>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</si>
  <si>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</si>
  <si>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</si>
  <si>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</si>
  <si>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</si>
  <si>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</si>
  <si>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</si>
  <si>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</si>
  <si>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</si>
  <si>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</si>
  <si>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</si>
  <si>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</si>
  <si>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</si>
  <si>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</si>
  <si>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</si>
  <si>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</si>
  <si>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</si>
  <si>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</si>
  <si>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</si>
  <si>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</si>
  <si>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</si>
  <si>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</si>
  <si>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</si>
  <si>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</si>
  <si>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</si>
  <si>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</si>
  <si>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</si>
  <si>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</si>
  <si>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</si>
  <si>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</si>
  <si>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</si>
  <si>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</si>
  <si>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</si>
  <si>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</si>
  <si>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</si>
  <si>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</si>
  <si>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</si>
  <si>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</si>
  <si>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</si>
  <si>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</si>
  <si>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</si>
  <si>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</si>
  <si>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</si>
  <si>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</si>
  <si>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</si>
  <si>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</si>
  <si>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</si>
  <si>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</si>
  <si>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</si>
  <si>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</si>
  <si>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</si>
  <si>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</si>
  <si>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</si>
  <si>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</si>
  <si>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</si>
  <si>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</si>
  <si>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</si>
  <si>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</si>
  <si>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</si>
  <si>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</si>
  <si>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</si>
  <si>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</si>
  <si>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</si>
  <si>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</si>
  <si>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</si>
  <si>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</si>
  <si>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</si>
  <si>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</si>
  <si>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</si>
  <si>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</si>
  <si>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</si>
  <si>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</si>
  <si>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</si>
  <si>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</si>
  <si>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</si>
  <si>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</si>
  <si>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</si>
  <si>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</si>
  <si>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</si>
  <si>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</si>
  <si>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</si>
  <si>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</si>
  <si>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</si>
  <si>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</si>
  <si>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</si>
  <si>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</si>
  <si>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</si>
  <si>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</si>
  <si>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</si>
  <si>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</si>
  <si>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</si>
  <si>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</si>
  <si>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</si>
  <si>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</si>
  <si>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</si>
  <si>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</si>
  <si>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</si>
  <si>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</si>
  <si>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</si>
  <si>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</si>
  <si>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</si>
  <si>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</si>
  <si>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</si>
  <si>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</si>
  <si>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</si>
  <si>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</si>
  <si>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</si>
  <si>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</si>
  <si>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</si>
  <si>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</si>
  <si>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</si>
  <si>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</si>
  <si>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</si>
  <si>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</si>
  <si>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</si>
  <si>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</si>
  <si>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</si>
  <si>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</si>
  <si>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</si>
  <si>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</si>
  <si>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</si>
  <si>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</si>
  <si>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</si>
  <si>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</si>
  <si>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</si>
  <si>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</si>
  <si>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</si>
  <si>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</si>
  <si>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</si>
  <si>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</si>
  <si>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</si>
  <si>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</si>
  <si>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</si>
  <si>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</si>
  <si>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</si>
  <si>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</si>
  <si>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</si>
  <si>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</si>
  <si>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</si>
  <si>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</si>
  <si>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</si>
  <si>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</si>
  <si>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</si>
  <si>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</si>
  <si>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</si>
  <si>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</si>
  <si>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</si>
  <si>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</si>
  <si>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</si>
  <si>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</si>
  <si>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</si>
  <si>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</si>
  <si>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</si>
  <si>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</si>
  <si>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</si>
  <si>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</si>
  <si>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</si>
  <si>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</si>
  <si>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</si>
  <si>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</si>
  <si>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</si>
  <si>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</si>
  <si>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</si>
  <si>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</si>
  <si>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</si>
  <si>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</si>
  <si>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</si>
  <si>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</si>
  <si>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</si>
  <si>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</si>
  <si>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</si>
  <si>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</si>
  <si>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</si>
  <si>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</si>
  <si>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</si>
  <si>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</si>
  <si>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</si>
  <si>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</si>
  <si>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</si>
  <si>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</si>
  <si>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</si>
  <si>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</si>
  <si>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</si>
  <si>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</si>
  <si>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</si>
  <si>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</si>
  <si>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</si>
  <si>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</si>
  <si>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</si>
  <si>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</si>
  <si>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</si>
  <si>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</si>
  <si>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</si>
  <si>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</si>
  <si>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</si>
  <si>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</si>
  <si>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</si>
  <si>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</si>
  <si>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</si>
  <si>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</si>
  <si>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</si>
  <si>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</si>
  <si>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</si>
  <si>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</si>
  <si>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</si>
  <si>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</si>
  <si>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</si>
  <si>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</si>
  <si>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</si>
  <si>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</si>
  <si>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</si>
  <si>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</si>
  <si>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</si>
  <si>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</si>
  <si>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</si>
  <si>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</si>
  <si>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</si>
  <si>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</si>
  <si>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</si>
  <si>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</si>
  <si>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</si>
  <si>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</si>
  <si>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</si>
  <si>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</si>
  <si>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</si>
  <si>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</si>
  <si>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</si>
  <si>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</si>
  <si>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</si>
  <si>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</si>
  <si>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</si>
  <si>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Definición del Tratamiento</t>
  </si>
  <si>
    <t>Validación del tratamiento</t>
  </si>
  <si>
    <t>Reducir_Mitigar</t>
  </si>
  <si>
    <t>Redicir_Transferir</t>
  </si>
  <si>
    <t>Reducir_mitigar_Transferir_Evitar</t>
  </si>
  <si>
    <t>Esta hoja se utiliza para realizar cálculos en las demás, en ella no se ingresan datos</t>
  </si>
  <si>
    <t>Página:</t>
  </si>
  <si>
    <r>
      <t>11 FORMULAS:</t>
    </r>
    <r>
      <rPr>
        <sz val="11"/>
        <rFont val="Arial Narrow"/>
        <family val="2"/>
      </rPr>
      <t xml:space="preserve"> La información que contiene se utiliza para realizar operaciones en las demás hojas (En esta hoja no se ingresan datos)</t>
    </r>
    <r>
      <rPr>
        <b/>
        <u/>
        <sz val="11"/>
        <rFont val="Arial Narrow"/>
        <family val="2"/>
      </rPr>
      <t xml:space="preserve"> (OCULTA)</t>
    </r>
  </si>
  <si>
    <t>Capacitar a los lideres de área y  equipo de trabajo, al lider de Archivo y su equipo de trabajo para el cumplimiento de la Ley General de Archivo 594/2000</t>
  </si>
  <si>
    <t>01/01//2022</t>
  </si>
  <si>
    <r>
      <t xml:space="preserve">Código: </t>
    </r>
    <r>
      <rPr>
        <sz val="11"/>
        <rFont val="Arial"/>
        <family val="2"/>
      </rPr>
      <t>M-ST-PTM-055</t>
    </r>
  </si>
  <si>
    <r>
      <t xml:space="preserve">Fecha: </t>
    </r>
    <r>
      <rPr>
        <sz val="11"/>
        <rFont val="Arial"/>
        <family val="2"/>
      </rPr>
      <t>31/01/2022</t>
    </r>
  </si>
  <si>
    <r>
      <t xml:space="preserve">Versión: </t>
    </r>
    <r>
      <rPr>
        <sz val="11"/>
        <rFont val="Arial"/>
        <family val="2"/>
      </rPr>
      <t>001</t>
    </r>
  </si>
  <si>
    <t>Por falta de revision estado de documentos</t>
  </si>
  <si>
    <t>FOMVIVIENDA</t>
  </si>
  <si>
    <t xml:space="preserve"> por Listas de chequeo desactualizadas</t>
  </si>
  <si>
    <t>debido a expedientes incompletos, organización de expedientes sobre el tiempo.</t>
  </si>
  <si>
    <t>por no publicar dentro de los términos de ley  los trámites contractuales que se requieren en los sistemas electrónicos de contratación autorizados,</t>
  </si>
  <si>
    <t>debido a la falta de seguimiento, control y verificación</t>
  </si>
  <si>
    <t>por no dar respuesta de fondo a los PQRSD dentro los términos legales</t>
  </si>
  <si>
    <t>debido a falta de seguimiento y control por parte de los funcionarios responsables</t>
  </si>
  <si>
    <t xml:space="preserve"> por la indebida celebración de contratos realizados mediante la modalidad de contratación directa</t>
  </si>
  <si>
    <t>debido al incumplimiento de los requisitos de idoneidad y/o experiencia.</t>
  </si>
  <si>
    <t xml:space="preserve">por la  falta de  mantenimiento preventivo a cada equipo tecnologico </t>
  </si>
  <si>
    <t>Debido a la falta de cronogramas de mantenimiento.</t>
  </si>
  <si>
    <t>por falta de realizacion de copias de seguridad</t>
  </si>
  <si>
    <t>Debido a la falta de precaucion por parte del personal</t>
  </si>
  <si>
    <t>debido a poca cultura de socilizacion de tramites y servicios</t>
  </si>
  <si>
    <t>por que la información (hechos económicos) no se registra oportunamente antes del cierre del periodo contable.</t>
  </si>
  <si>
    <t>debido al desconocimiento del Marco Normativo del Régimen de Contabilidad Pública para entidades de gobierno.</t>
  </si>
  <si>
    <t xml:space="preserve">por falta de calendario de informes de las fechas y vencimientos de los diferentes reportes. </t>
  </si>
  <si>
    <t>Debido a la falta de control para los reportes ante entes de control</t>
  </si>
  <si>
    <t>por falta de vistos buenos y claridad financiera</t>
  </si>
  <si>
    <t>debido a la ausencia de revision y concordancia de datos</t>
  </si>
  <si>
    <t>por descuido en la digitalizacion de cuenta</t>
  </si>
  <si>
    <t xml:space="preserve">Diseñar, Documentar, Implantar y Mejorar Continuamente en la Empresa de Fomento de Vivienda de Armenia FOMVIVIENDA su Sistema de Gestión de la Calidad bajo la norma NTCGP 1000: 2009 para alcanzar altos niveles de satisfacción de las necesidades y expectativas de los clientes y las partes interesadas.
</t>
  </si>
  <si>
    <t>por falta de control y actualizacion de redes sociales</t>
  </si>
  <si>
    <t>por la Falta de idoneidad del equipo auditor</t>
  </si>
  <si>
    <t xml:space="preserve">debido al incumplimiento del Plan Anual de Auditoría </t>
  </si>
  <si>
    <t>por Desconocimiento normativo</t>
  </si>
  <si>
    <t>debido Falta de competencia</t>
  </si>
  <si>
    <t>por omisión de resultados de auditoría y/o planes de mejoramiento</t>
  </si>
  <si>
    <t>por respuesta extemporánea o inoportuna de requerimientos por los diferentes procesos implicados</t>
  </si>
  <si>
    <t xml:space="preserve">debido a Carga de trabajo excesiva </t>
  </si>
  <si>
    <t>Lider de Gestion Documental</t>
  </si>
  <si>
    <t>de manera mensual con el fin verificar el estado del acervo documental</t>
  </si>
  <si>
    <t>y seguimiento a la elaboracion de la actividad</t>
  </si>
  <si>
    <t>Realizara cronograma de digitalización de documentos</t>
  </si>
  <si>
    <t>El Area Juridca</t>
  </si>
  <si>
    <t xml:space="preserve"> para los proyectos ejecutados e interventorías y  contratos de prestacion de servicios a fin de tener sobre el expediente</t>
  </si>
  <si>
    <t>El lider de Juridica</t>
  </si>
  <si>
    <t>en caso de verificarse la falta de trámites en los sistemas electrónicos se tramitará la justificación del incumplimiento y se iniciarán las actuaciones pertinentes</t>
  </si>
  <si>
    <t>El lider del area de juridica conjunto con el ingeniero de sistemas</t>
  </si>
  <si>
    <t xml:space="preserve">en los sistemas electrónicos de contratación siguiendo los términos establecidos de manera mensual </t>
  </si>
  <si>
    <t xml:space="preserve"> en caso de vencerse los término o no dar respuesta de fondo ocasiona la interposición de trámites constitucionales</t>
  </si>
  <si>
    <t>Líder del area financiera</t>
  </si>
  <si>
    <t>en caso de encontrar desviaciones se pasa a consideración del gerente para que el líder del área responsable del proyecto responda y haga el plan de mejora si corresponde</t>
  </si>
  <si>
    <t>El area juridica</t>
  </si>
  <si>
    <t xml:space="preserve">igualmente diligenciar previo a la celebración del contrato, la lista de chequeo para evidenciar que cuenta o no, con todos los documentos requeridos dentro del proceso de selección
</t>
  </si>
  <si>
    <t>Profesional Universitario de las TIC</t>
  </si>
  <si>
    <t>a cada equipo tecnologico  de la empresa</t>
  </si>
  <si>
    <t>cuatrimestralmente se envìa oficio a los lìderes de àrea informando los funcionarios que no han realizado las respectivas copias de seguridad</t>
  </si>
  <si>
    <t xml:space="preserve"> de una manera periodicamente que permita informar a la comunidad sobre informacion de interes y estado de proyectos que se manejan en FOMVIVIENDA</t>
  </si>
  <si>
    <t xml:space="preserve">El area financiera </t>
  </si>
  <si>
    <t>de una manera mensual con el fin de que concuerden los datos financieros</t>
  </si>
  <si>
    <t>de plan de cuentas  expedido por la Contudaria General de la Nacion.</t>
  </si>
  <si>
    <t>Lider de Area Administrativa</t>
  </si>
  <si>
    <t xml:space="preserve"> ante la Contraloría General de la Nación y dema entes de control de manera mensual</t>
  </si>
  <si>
    <t>debido a la falta de seguimiento y control al momento de realizar los pagos</t>
  </si>
  <si>
    <t>diariamente , de presentarse error realizar las gestiones pertinentes para la devolucion  de los recursos</t>
  </si>
  <si>
    <t>debido a Falencias del grupo auditor</t>
  </si>
  <si>
    <t>Lider de gestion documental</t>
  </si>
  <si>
    <t xml:space="preserve">realizara inspección locativa del archivo </t>
  </si>
  <si>
    <t>debido a la ausencia de Cronograma de digitalizacion y visitas al archivo</t>
  </si>
  <si>
    <t xml:space="preserve">por deficiencia en la verificacion trimestral del cumplimiento de las metas de programas y proyectos  </t>
  </si>
  <si>
    <t>preventivo</t>
  </si>
  <si>
    <t>manual</t>
  </si>
  <si>
    <t xml:space="preserve">Lider de gestion documental </t>
  </si>
  <si>
    <t xml:space="preserve">de manera periodica, donde deben incluir revisiones de procesos de digitalizacion y revision de documentos, asi como analisis de riesgos y correciones de posibles falllas. </t>
  </si>
  <si>
    <t>Brindara capacitación regular sobre la importancia de mantener los expedientes actualizados y completos</t>
  </si>
  <si>
    <t>, y destacar las consecuencias negativas tanto económicas como reputacionales de no hacerlo</t>
  </si>
  <si>
    <t>Gerencia</t>
  </si>
  <si>
    <t>El area Juridica</t>
  </si>
  <si>
    <t>Implementara mecanismos para comprobar la calidad de los expedientes y la correcta implementación de los procesos establecidos.</t>
  </si>
  <si>
    <t xml:space="preserve"> Esto puede incluir el establecimiento de métricas de desempeño y la realización de revisiones periódicas para garantizar que se sigan los procedimientos y se mantenga un alto nivel de calidad en la gestión de los expedientes.</t>
  </si>
  <si>
    <t>El lider del area juridica</t>
  </si>
  <si>
    <t>Implementara un sistema de doble verificación o revisión por pares para aumentar la precisión y evitar errores.</t>
  </si>
  <si>
    <t xml:space="preserve"> Esto implicara que otro miembro del equipo revise y apruebe los trámites contractuales antes de su publicación.</t>
  </si>
  <si>
    <t>Realizara auditorías periódicas de los procesos de gestión de contratos para identificar posibles áreas de mejora y corregir cualquier deficiencia.</t>
  </si>
  <si>
    <t xml:space="preserve">Estas auditorías también pueden ayudar a determinar la responsabilidad del error en caso de que ocurra un incumplimiento de los requisitos legales.
</t>
  </si>
  <si>
    <t>documentado</t>
  </si>
  <si>
    <t>Designara a un funcionario o equipo responsable de gestionar este proceso y asegurarse de que se cumplan los plazos establecidos.</t>
  </si>
  <si>
    <t>Esto permitirá prevenir posibles retrasos y asegurarse de que las respuestas se den en tiempo y forma.</t>
  </si>
  <si>
    <t>Lider Administrativo</t>
  </si>
  <si>
    <t>Esto debe incluir la frecuencia de las revisiones, los indicadores a evaluar y los plazos establecidos.</t>
  </si>
  <si>
    <t>Esto ayudará a corregir los problemas de manera oportuna y evitará la repetición de errores en el futuro.</t>
  </si>
  <si>
    <t>Lider del area juridica</t>
  </si>
  <si>
    <t xml:space="preserve">Establecera un proceso riguroso de selección y evaluación de proveedores y contratistas, que incluya la verificación de su idoneidad y experiencia. </t>
  </si>
  <si>
    <t>Esto puede incluir la revisión de antecedentes, referencias y certificaciones.</t>
  </si>
  <si>
    <t>Definira indicadores y metas relacionados con el mantenimiento preventivo, como por ejemplo el porcentaje de equipos tecnológicos que reciben el mantenimiento en tiempo y forma.</t>
  </si>
  <si>
    <t>Estos indicadores permiten medir el desempeño de la organización en cuanto al cumplimiento del plan de mantenimiento y pueden servir como referencia para implementar mejoras continuas.</t>
  </si>
  <si>
    <t>Establecera medidas de control: Se pueden implementar controles adicionales como</t>
  </si>
  <si>
    <t>establecer contraseñas y permisos adecuados para acceder y realizar copias de seguridad, así como restringir el acceso a ciertos archivos o sistemas a personal no autorizado.</t>
  </si>
  <si>
    <t>Utilizara sistemas de respaldo automatizados puede minimizar el riesgo de errores humanos.</t>
  </si>
  <si>
    <t>Estos sistemas pueden programarse para realizar copias de seguridad de forma regular y automática, asegurando que no se pasen por alto.</t>
  </si>
  <si>
    <t xml:space="preserve">Publicista de la entidad </t>
  </si>
  <si>
    <t>Crearacontenidos de calidad y relevantes: Desarrollara una estrategia de contenido que se adapte a las necesidades y expectativas de la audiencia</t>
  </si>
  <si>
    <t>proporcionando información útil y actualizada sobre los trámites y servicios de la organización.</t>
  </si>
  <si>
    <t>Definir indicadores clave de desempeño que permitan evaluar el uso de las redes sociales y medir la efectividad de la estrategia implementada.</t>
  </si>
  <si>
    <t xml:space="preserve">Esto ayudará a identificar áreas responsables de posibles errores o falta de actualización.
</t>
  </si>
  <si>
    <t>Estar atentos a los comentarios y opiniones de los usuarios en las redes sociales y responder de forma oportuna y profesional a cualquier inquietud o queja</t>
  </si>
  <si>
    <t>demostrando un compromiso con la calidad y atención al cliente.</t>
  </si>
  <si>
    <t>Creara un calendario detallado que indique las fechas límite para la presentación de la documentación contable y los informes financieros.</t>
  </si>
  <si>
    <t>Esto ayudará a recordar a todos los responsables de la contabilidad de la importancia de la puntualidad en el registro de la información.</t>
  </si>
  <si>
    <t xml:space="preserve">Establecera controles internos sólidos que permitan supervisar y verificar que la información contable se está registrando adecuadamente y a tiempo. </t>
  </si>
  <si>
    <t xml:space="preserve"> Esto incluye la revisión periódica de la documentación contable y la realización de auditorías internas para identificar posibles errores o retrasos.</t>
  </si>
  <si>
    <t>y Revisar diariamente para validar informes y fehas de presentación verificando  que la informacion sea recibida por el destinatario satisfactoriamente.</t>
  </si>
  <si>
    <t>Definira un procedimiento interno que establezca claramente las responsabilidades y los plazos para la elaboración y entrega de los diferentes reportes.</t>
  </si>
  <si>
    <t>Este procedimiento debe especificar cuál es el área responsable del error en caso de incumplimiento.</t>
  </si>
  <si>
    <t xml:space="preserve">Utilizara herramientas tecnológicas como calendarios compartidos, recordatorios automáticos y sistemas de seguimiento de informes </t>
  </si>
  <si>
    <t>para garantizar que las fechas y vencimientos no se pasen por alto. Esto permitirá tener un control más efectivo y evitar posibles errores.</t>
  </si>
  <si>
    <t>antes de otorgar los vistos buenos finales. Esto permitirá una mayor supervisión y reducirá el riesgo de errores pasados por alto.</t>
  </si>
  <si>
    <t xml:space="preserve">Establecera controles internos adecuados para garantizar que los datos financieros se revisen y aprueben de manera adecuada. </t>
  </si>
  <si>
    <t>Esto puede implicar la creación de flujos de trabajo y procedimientos estándar para la revisión de datos financieros.</t>
  </si>
  <si>
    <t>Realizara un seguimiento periódico de los pagos digitalizados para asegurar que se estén realizando correctamente.</t>
  </si>
  <si>
    <t>Esto puede incluir la revisión de los registros de pagos, la verificación de la coincidencia entre los pagos y las cuentas, y la confirmación con los proveedores para asegurar que hayan recibido los pagos correctamente.</t>
  </si>
  <si>
    <t>Mantener actualizados y vigentes los sistemas y tecnologías utilizadas para la digitalización de cuentas y pagos,</t>
  </si>
  <si>
    <t>asegurando que estén actualizados con los últimos avances y medidas de seguridad.</t>
  </si>
  <si>
    <t>Establecera un proceso de selección y contratación riguroso para asegurar la idoneidad del equipo auditor</t>
  </si>
  <si>
    <t>Esto implica evaluar sus habilidades, experiencia y conocimientos en el área específica que se va a auditar.</t>
  </si>
  <si>
    <t>Establecera un sistema de supervisión y monitoreo continuo de las actividades del equipo auditor, para asegurar que están cumpliendo con el Plan Anual de Auditoría</t>
  </si>
  <si>
    <t xml:space="preserve">y realizando las auditorías de manera adecuada. Esto puede incluir revisiones de los informes emitidos por el equipo y la realización de auditorías internas.
</t>
  </si>
  <si>
    <t>El lider administrativo</t>
  </si>
  <si>
    <t>Realizara evaluaciones periódicas de competencia y conocimiento normativo para identificar cualquier brecha en el entendimiento de los empleados sobre las regulaciones y leyes que afectan a la organización.</t>
  </si>
  <si>
    <t>Esto permitirá identificar el área responsable del error y tomar medidas correctivas.</t>
  </si>
  <si>
    <t>Establecera un canal de comunicación abierto y seguro para que los empleados reporten posibles incumplimientos normativos o cualquier área en la que sientan que falta competencia.</t>
  </si>
  <si>
    <t>Esto permitirá identificar y abordar rápidamente cualquier problema antes de que cause daño reputacional o económico.</t>
  </si>
  <si>
    <t xml:space="preserve">Establecera regulaciones internas claras y comunicarlas de manera efectiva a todos los empleados. </t>
  </si>
  <si>
    <t>Esto incluye la creación de políticas y procedimientos claros sobre el cumplimiento normativo, así como la implementación de un código de ética empresarial.</t>
  </si>
  <si>
    <t>Area del control inte</t>
  </si>
  <si>
    <t>Asimismo, se deben establecer mecanismos de supervisión y revisión de los informes de auditoría para asegurar su exactitud y completitud</t>
  </si>
  <si>
    <t>Además, se deben proporcionar oportunidades de formación continua para mantenerse al tanto de los cambios en las prácticas y regulaciones contables.</t>
  </si>
  <si>
    <t xml:space="preserve">Establecer indicadores de desempeño y seguimiento: Se deben establecer indicadores de desempeño para monitorear la efectividad de los procesos de auditoría y la implementación de los planes de mejoramiento. </t>
  </si>
  <si>
    <t>Esto permitirá identificar posibles fallas y corregirlas a tiempo.</t>
  </si>
  <si>
    <t>Esto garantizará que no haya una acumulación excesiva de trabajo en un área específica, evitando así posibles retrasos en la respuesta a los requerimientos.</t>
  </si>
  <si>
    <t>Esto evitará una sobrecarga de trabajo y asegurará que cada área responsable pueda atender los requerimientos de manera oportuna.</t>
  </si>
  <si>
    <t>EL lider administratico</t>
  </si>
  <si>
    <t>De esta manera, se podrá tener una referencia para evaluar la eficiencia y oportunidad de las respuestas de cada área responsable y tomar acciones correctivas en caso de ser necesario.</t>
  </si>
  <si>
    <t>01/01//2023</t>
  </si>
  <si>
    <t>Area Jurica</t>
  </si>
  <si>
    <t>Lider dea area juridica</t>
  </si>
  <si>
    <t>Funcionario encargado de los PQRS</t>
  </si>
  <si>
    <t>Lider del area Administrativa y Financiera</t>
  </si>
  <si>
    <t>Lider del Area Juridca</t>
  </si>
  <si>
    <t>Profesional Universitario Tics</t>
  </si>
  <si>
    <t>Profesironal universitario Tics</t>
  </si>
  <si>
    <t>Publicista de la Entidad</t>
  </si>
  <si>
    <t>Lider del Area Financiera</t>
  </si>
  <si>
    <t>Lider del Area Adminisrativa</t>
  </si>
  <si>
    <t xml:space="preserve">Lider del area de Control interno </t>
  </si>
  <si>
    <t>Implementar un sistema de gestión de registros electrónicos en el que se actualicen automáticamente las listas de chequeo con la información de los expedientes completos, permitiendo a los responsables de la organización y revisión de los expedientes acceder de manera eficiente y precisa a la información pertinente</t>
  </si>
  <si>
    <t>Implementar un seguimiento adeucado para verificar el cumplimiento de las metas que incluyan revisiones periodicas y exhaustivas de los programas y proyectos, asegurandose que se realicen los controles efectivos y los seguimientos adecuados.</t>
  </si>
  <si>
    <t>Se deben establecer procedimientos internos para garantizar la correca presentacion y revision de los informes antes de su envio a los entes de control.</t>
  </si>
  <si>
    <t>Realizar un proceso de selección y formacion rigurosos para el equipo auditor, garantizando que cumplan con los requisitos de idoneidad y que esten capacitados para cumplir con el plan anual de auditorias. Estoy incluye evaluar su experiencia, habilidades y conocimientos.</t>
  </si>
  <si>
    <t xml:space="preserve">Implementar un programa de capacitación y formación continua para todo el personal de la organización, brindando conocimientos sobre las normativas relevantes y habilidades necesarias para cumplirlas adecuadamente. </t>
  </si>
  <si>
    <t>Revision exhaustiva de los resultados de las auditorias y planes de mejoramiento antes de su presentacion, asi como una supervision constante de las actividades del grupo auditor y la direccion de la empresa para garantizar la adecuada comunicación de los resultados y planes de mejora de todas las partes interesadas.</t>
  </si>
  <si>
    <t>Implementar un sistema de gestión de solicitudes y requerimientos que permita priorizar y asignar adecuadamente los recursos y tiempos para su respuesta, garantizando así una atención oportuna y satisfactoria para los clientes y otros actores involucrados. Esto incluiría establecer criterios de priorización claros y  capacitar al personal en la gestión eficiente de las solicitudes</t>
  </si>
  <si>
    <t xml:space="preserve">Verifica y hace seguimiento diario al cumplimiento de los términos y contenido los PQRSD </t>
  </si>
  <si>
    <t>Implementara procedimientos y protocolos claros para el registro, seguimiento y control de los PQRSD desde el momento en que son recibidos hasta que se les da una respuesta de fondo.</t>
  </si>
  <si>
    <t xml:space="preserve">Realizara auditorias para verificar la efectividad de las estrategias implementadas </t>
  </si>
  <si>
    <t>Realizara revision y Creación de listas de chequeo</t>
  </si>
  <si>
    <t xml:space="preserve">Hace verificación a la publicación de cada uno de los trámites contractuales en los sistemas  electrónicos de contratación cumpliendo los requisitos de Ley </t>
  </si>
  <si>
    <t>Hacen seguimiento y control a la publicación de cada uno de los trámites contractuales en los sistemas electrónicos de contratación en los términos establecidos.</t>
  </si>
  <si>
    <t>Establecera un sistema de alertas o recordatorios automático que notifique a los funcionarios responsables sobre los plazos a cumplir para dar respuesta a los PQRSD</t>
  </si>
  <si>
    <t xml:space="preserve">  Verifica trimestralmente el cumplimiento de las metas de programas y proyectos  de acuerdo a lo planeado y al seguimiento reportado por los líderes de proceso</t>
  </si>
  <si>
    <t xml:space="preserve"> Definira un plan que especifique las actividades, procesos y responsabilidades necesarias para verificar el cumplimiento de las metas trimestrales de programas y proyectos.</t>
  </si>
  <si>
    <t>Realizara auditorías internas de forma regular permitirá identificar posibles errores o deficiencias en el proceso de verificación trimestral.</t>
  </si>
  <si>
    <t xml:space="preserve">Realizar informe de evaluacion  con el fin de determinar  procesos de contratación de personal con conocimiento y experiencia  </t>
  </si>
  <si>
    <t xml:space="preserve"> Realiza cronograma e implementacion de mantenimiento preventivo </t>
  </si>
  <si>
    <t xml:space="preserve"> Realiza copias de seguridad de la informaciòn que genera y esta es custodiada fisicamente en una unidad nash y en la nube en un servidor </t>
  </si>
  <si>
    <t>Debe actualizar las redes sociales y presentar material para la pagina WEB</t>
  </si>
  <si>
    <t>Publicista de la entidad</t>
  </si>
  <si>
    <t xml:space="preserve">Parametrizara las cuentas del Balance  consultando  permanetemete  la dinamica del catalogo general 
</t>
  </si>
  <si>
    <t>La lider de area financiera debe</t>
  </si>
  <si>
    <t>Debe realizar conciliaciones Bancarias</t>
  </si>
  <si>
    <t>Lider del area financiera</t>
  </si>
  <si>
    <t xml:space="preserve">Debe elaborar un calendario de informes donde se incluya todos los informes a presentar en los entes de control </t>
  </si>
  <si>
    <t>Lider del area administrativa</t>
  </si>
  <si>
    <t>Lider del area administratuva</t>
  </si>
  <si>
    <t xml:space="preserve">El lider del area administrativa </t>
  </si>
  <si>
    <t xml:space="preserve">Debe verificar el cumplimiento del informe contable, financiero y presupuestal </t>
  </si>
  <si>
    <t xml:space="preserve">Implementara un proceso de revisión jerárquica, donde los datos financieros sean revisados y aprobados por múltiples niveles de autoridad </t>
  </si>
  <si>
    <t>Realizara control a las transferencia electrónicas realizadas y comprobantes de egreso</t>
  </si>
  <si>
    <t xml:space="preserve">Implementación de políticas y procedimientos claros para la realización de auditorías internas y la documentación precisa de los hallazgos y resultados. </t>
  </si>
  <si>
    <t xml:space="preserve">fundamental contar con un equipo de auditores debidamente capacitados y actualizados en las normas y técnicas de auditoría. </t>
  </si>
  <si>
    <t>Lider del area administratva</t>
  </si>
  <si>
    <t xml:space="preserve"> Asignara las tareas de manera equilibrada entre los diferentes procesos y áreas de la organización. </t>
  </si>
  <si>
    <t>Contara con un sistema de gestión de recursos que permita planificar y asignar de manera adecuada los recursos humanos, tecnológicos y financieros necesarios para cada proceso.</t>
  </si>
  <si>
    <t xml:space="preserve">Establecera tiempos de respuesta claros y realistas para cada tipo de requerimiento. </t>
  </si>
  <si>
    <t>Asignar responsabilidades claras y definidas, estableciendo procesos de verificación y auditoría, y la capacitación del personal encargado de realizar estos trámites. Además, se deberá establecer un protocolo de comunicación interna y externa para informar a todas las partes interesadas sobre los avances y cumplimiento de los plazos establecidos.</t>
  </si>
  <si>
    <t>Realizar el adecuado control de los PQRS, con plazos, tiempos de respuestasestablecido y supervisados por el funcionario encargado, asegurando asi una respuesta de fondo en los terminos legales establecidos.</t>
  </si>
  <si>
    <t>Realizar la revision y evaluacion correspondiente de los contratistas antes de realizar cualquier contrato, esto incluye la verificacion de sus antecedentes, referencias , certificados y la realizacion de un analisis de riesgo financiero y legal.</t>
  </si>
  <si>
    <t xml:space="preserve">Implementar un cronograma de mantenimiento preventivo para cada equipo tecnologico, el cual incluya revisiones periodicas, limpieza, actualizaciones de software y remplazar las partes o componentes según sea necesario. </t>
  </si>
  <si>
    <t xml:space="preserve">Implementar un sistema automatizado de copias de seguridad periodicas y garantizar que todos los empleados esten capacitados y conscientes de la importancia de realizar regularmente las copias de seguridad de los datos, ademas de establecer protocolos claros para llevar a cabo estas copias. </t>
  </si>
  <si>
    <t>Definir una estrategia de contenido para asegurar que todas las publicaciones sean relevantes, actualizadas y alineadas con los valores y objetivos de la empresa, como tambien realizar acciones de promocion y difusion de los perfiles en redes sociales para asi fomentar la participacion de los usuarios y dar a conocer los tramites y servicios disponibles</t>
  </si>
  <si>
    <t>Capacitar y formar continuamente a todo el personal encargado de registrar y documentar la informacin contable, con el objetivo de garantizar su actualizacion y conocimiento del marco normativo.</t>
  </si>
  <si>
    <t>Implementar un sistema integral de gestión financiera y contable, que incluya procesos claros y enfoque en la revisión y concordancia de datos financieros. Este sistema debe contar con controles internos robustos y personal capacitado en la materia, que garantice la exactitud de la información financiera y evite cualquier irregularidad.</t>
  </si>
  <si>
    <t>Implementación de tecnologías de detección de anomalías y alertas automáticas en caso de irregularidades en los pagos. Además, se podría establecer un proceso de revisión por parte de un equipo de control interno para verificar la correcta digitalización de las cuentas y supervisar los pagos realizados. Asimismo, se deben establecer políticas claras y procedimientos de seguridad para garantizar la protección de la información sensible.</t>
  </si>
  <si>
    <t>El area de Juridica</t>
  </si>
  <si>
    <t>el lider Juridico</t>
  </si>
  <si>
    <t>El lider Juridico</t>
  </si>
  <si>
    <t>El lider Administrativo</t>
  </si>
  <si>
    <t>MAPA RIESGOS OPERATIVOS  POR PROCESOS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</si>
</sst>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sz val="11"/>
      <name val="Arial"/>
      <family val="2"/>
    </font>
    <font>
      <b/>
      <sz val="11"/>
      <name val="Arial"/>
      <family val="2"/>
    </font>
    <font>
      <b/>
      <sz val="10"/>
      <name val="Arial"/>
      <family val="2"/>
    </font>
    <font>
      <sz val="14"/>
      <name val="Arial"/>
      <family val="2"/>
    </font>
    <font>
      <sz val="8"/>
      <name val="Calibri"/>
      <family val="2"/>
      <scheme val="minor"/>
    </font>
    <font>
      <b/>
      <sz val="11"/>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12"/>
      <color rgb="FFFF0000"/>
      <name val="Tahoma"/>
      <family val="2"/>
    </font>
    <font>
      <b/>
      <sz val="12"/>
      <name val="Arial"/>
      <family val="2"/>
    </font>
    <font>
      <b/>
      <sz val="8"/>
      <name val="Arial"/>
      <family val="2"/>
    </font>
    <font>
      <b/>
      <sz val="14"/>
      <name val="Arial"/>
      <family val="2"/>
    </font>
  </fonts>
  <fills count="14">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style="thin">
        <color indexed="64"/>
      </left>
      <right/>
      <top style="thin">
        <color indexed="64"/>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thin">
        <color theme="0"/>
      </left>
      <right/>
      <top style="double">
        <color indexed="64"/>
      </top>
      <bottom/>
      <diagonal/>
    </border>
    <border>
      <left/>
      <right style="double">
        <color indexed="64"/>
      </right>
      <top style="double">
        <color indexed="64"/>
      </top>
      <bottom/>
      <diagonal/>
    </border>
    <border>
      <left style="thin">
        <color indexed="64"/>
      </left>
      <right/>
      <top/>
      <bottom/>
      <diagonal/>
    </border>
  </borders>
  <cellStyleXfs count="6">
    <xf numFmtId="0" fontId="0" fillId="0" borderId="0"/>
    <xf numFmtId="0" fontId="2" fillId="0" borderId="0"/>
    <xf numFmtId="0" fontId="2" fillId="0" borderId="0"/>
    <xf numFmtId="0" fontId="1" fillId="0" borderId="0"/>
    <xf numFmtId="0" fontId="2" fillId="0" borderId="0"/>
    <xf numFmtId="0" fontId="40" fillId="0" borderId="0"/>
  </cellStyleXfs>
  <cellXfs count="47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5" fillId="0" borderId="0" xfId="0" applyFont="1" applyAlignment="1">
      <alignment horizontal="left" vertical="center" wrapText="1"/>
    </xf>
    <xf numFmtId="0" fontId="15"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3"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4" fillId="0" borderId="0" xfId="0" applyFont="1" applyAlignment="1">
      <alignment vertical="center" wrapText="1"/>
    </xf>
    <xf numFmtId="0" fontId="5" fillId="0" borderId="0" xfId="2" applyFont="1" applyAlignment="1">
      <alignment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0" fillId="7" borderId="3" xfId="0" applyFont="1" applyFill="1" applyBorder="1" applyAlignment="1">
      <alignment horizontal="center" vertical="center" wrapText="1"/>
    </xf>
    <xf numFmtId="0" fontId="20" fillId="0" borderId="1" xfId="0" applyFont="1" applyBorder="1" applyAlignment="1">
      <alignment vertical="center" wrapText="1"/>
    </xf>
    <xf numFmtId="9" fontId="20" fillId="0" borderId="26" xfId="0" applyNumberFormat="1" applyFont="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33" xfId="0" applyFont="1" applyBorder="1" applyAlignment="1">
      <alignment vertical="center" wrapText="1"/>
    </xf>
    <xf numFmtId="0" fontId="20" fillId="6" borderId="3" xfId="0" applyFont="1" applyFill="1" applyBorder="1" applyAlignment="1">
      <alignment horizontal="center" vertical="center" wrapText="1"/>
    </xf>
    <xf numFmtId="0" fontId="20" fillId="0" borderId="1" xfId="0" applyFont="1" applyBorder="1" applyAlignment="1">
      <alignment horizontal="justify" vertical="center" wrapText="1"/>
    </xf>
    <xf numFmtId="0" fontId="20" fillId="0" borderId="26" xfId="0" applyFont="1" applyBorder="1" applyAlignment="1">
      <alignment vertical="center" wrapText="1"/>
    </xf>
    <xf numFmtId="0" fontId="20" fillId="3" borderId="3"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0" fillId="2" borderId="0" xfId="2" applyFont="1" applyFill="1" applyAlignment="1">
      <alignment horizontal="center" vertical="center" wrapText="1"/>
    </xf>
    <xf numFmtId="0" fontId="14" fillId="0" borderId="0" xfId="0" applyFont="1" applyAlignment="1">
      <alignment horizontal="left" vertical="center" wrapText="1"/>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0" borderId="0" xfId="2" applyFont="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2" fillId="2" borderId="0" xfId="2" applyFill="1"/>
    <xf numFmtId="0" fontId="2" fillId="2" borderId="0" xfId="2" applyFill="1" applyAlignment="1">
      <alignment horizontal="center" vertical="center"/>
    </xf>
    <xf numFmtId="0" fontId="14" fillId="0" borderId="0" xfId="2" applyFont="1" applyAlignment="1">
      <alignment horizontal="center" vertical="center"/>
    </xf>
    <xf numFmtId="0" fontId="14"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4" fillId="0" borderId="24" xfId="2" applyFont="1" applyBorder="1" applyAlignment="1">
      <alignment vertical="center" wrapText="1"/>
    </xf>
    <xf numFmtId="0" fontId="14" fillId="0" borderId="4" xfId="2" applyFont="1" applyBorder="1" applyAlignment="1">
      <alignment vertical="center" wrapText="1"/>
    </xf>
    <xf numFmtId="0" fontId="14"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4" fillId="0" borderId="0" xfId="2" applyFont="1" applyAlignment="1">
      <alignment vertical="center" wrapText="1"/>
    </xf>
    <xf numFmtId="0" fontId="2" fillId="0" borderId="0" xfId="2" applyAlignment="1">
      <alignment horizontal="center" vertical="center" wrapText="1"/>
    </xf>
    <xf numFmtId="0" fontId="14" fillId="0" borderId="24"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1" xfId="2" applyFont="1" applyBorder="1" applyAlignment="1">
      <alignment vertical="center" wrapText="1"/>
    </xf>
    <xf numFmtId="0" fontId="25" fillId="0" borderId="1" xfId="0" applyFont="1" applyBorder="1" applyAlignment="1">
      <alignment horizontal="center" vertical="center" wrapText="1" readingOrder="1"/>
    </xf>
    <xf numFmtId="0" fontId="25"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6"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1" fillId="0" borderId="4" xfId="0" applyNumberFormat="1" applyFont="1" applyBorder="1" applyAlignment="1">
      <alignment horizontal="center" vertical="center" wrapText="1"/>
    </xf>
    <xf numFmtId="0" fontId="2" fillId="0" borderId="0" xfId="2" applyAlignment="1">
      <alignment horizontal="justify" vertical="center" wrapText="1"/>
    </xf>
    <xf numFmtId="0" fontId="27" fillId="10" borderId="1" xfId="0" applyFont="1" applyFill="1" applyBorder="1" applyAlignment="1">
      <alignment horizontal="center" vertical="center" wrapText="1" readingOrder="1"/>
    </xf>
    <xf numFmtId="0" fontId="2" fillId="8"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6" fillId="0" borderId="0" xfId="3" applyFont="1" applyAlignment="1">
      <alignment horizontal="center" vertical="center"/>
    </xf>
    <xf numFmtId="0" fontId="27" fillId="11" borderId="1" xfId="0" applyFont="1" applyFill="1" applyBorder="1" applyAlignment="1">
      <alignment horizontal="center" vertical="center" wrapText="1" readingOrder="1"/>
    </xf>
    <xf numFmtId="0" fontId="28" fillId="0" borderId="0" xfId="3" applyFont="1" applyAlignment="1">
      <alignment vertical="center" textRotation="90" wrapText="1"/>
    </xf>
    <xf numFmtId="0" fontId="29" fillId="0" borderId="0" xfId="3" applyFont="1" applyAlignment="1">
      <alignment horizontal="center" vertical="center" wrapText="1"/>
    </xf>
    <xf numFmtId="0" fontId="26" fillId="0" borderId="0" xfId="3" applyFont="1" applyAlignment="1">
      <alignment horizontal="center" vertical="center" wrapText="1"/>
    </xf>
    <xf numFmtId="0" fontId="27" fillId="7" borderId="1" xfId="0" applyFont="1" applyFill="1" applyBorder="1" applyAlignment="1">
      <alignment horizontal="center" vertical="center" wrapText="1" readingOrder="1"/>
    </xf>
    <xf numFmtId="0" fontId="25" fillId="0" borderId="28" xfId="0" applyFont="1" applyBorder="1" applyAlignment="1">
      <alignment horizontal="center" vertical="center" wrapText="1" readingOrder="1"/>
    </xf>
    <xf numFmtId="0" fontId="27" fillId="7" borderId="28" xfId="0" applyFont="1" applyFill="1" applyBorder="1" applyAlignment="1">
      <alignment horizontal="center" vertical="center" wrapText="1" readingOrder="1"/>
    </xf>
    <xf numFmtId="0" fontId="27" fillId="11" borderId="28" xfId="0" applyFont="1" applyFill="1" applyBorder="1" applyAlignment="1">
      <alignment horizontal="center" vertical="center" wrapText="1" readingOrder="1"/>
    </xf>
    <xf numFmtId="0" fontId="27" fillId="10" borderId="28" xfId="0" applyFont="1" applyFill="1" applyBorder="1" applyAlignment="1">
      <alignment horizontal="center" vertical="center" wrapText="1" readingOrder="1"/>
    </xf>
    <xf numFmtId="0" fontId="2" fillId="8"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6" fillId="0" borderId="0" xfId="3" applyFont="1" applyAlignment="1">
      <alignment vertical="center"/>
    </xf>
    <xf numFmtId="0" fontId="2" fillId="8" borderId="1" xfId="0" applyFont="1" applyFill="1" applyBorder="1" applyAlignment="1">
      <alignment horizontal="center" vertical="center" wrapText="1" readingOrder="1"/>
    </xf>
    <xf numFmtId="0" fontId="24" fillId="0" borderId="0" xfId="0" applyFont="1" applyAlignment="1">
      <alignment vertical="center" readingOrder="1"/>
    </xf>
    <xf numFmtId="0" fontId="30"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2" fillId="2" borderId="0" xfId="2" applyFill="1" applyAlignment="1">
      <alignment horizontal="left"/>
    </xf>
    <xf numFmtId="0" fontId="14" fillId="0" borderId="0" xfId="2" applyFont="1" applyAlignment="1">
      <alignment horizontal="left" vertical="center"/>
    </xf>
    <xf numFmtId="0" fontId="14" fillId="0" borderId="0" xfId="2" applyFont="1" applyAlignment="1">
      <alignment vertical="center" wrapText="1"/>
    </xf>
    <xf numFmtId="9" fontId="2" fillId="0" borderId="4" xfId="2" applyNumberFormat="1" applyBorder="1" applyAlignment="1">
      <alignment horizontal="center" vertical="center" wrapText="1"/>
    </xf>
    <xf numFmtId="9" fontId="21"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4" fillId="0" borderId="0" xfId="2" applyNumberFormat="1" applyFont="1" applyAlignment="1">
      <alignment horizontal="center" vertical="center"/>
    </xf>
    <xf numFmtId="14" fontId="14"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18" fillId="0" borderId="1" xfId="0" applyFont="1" applyBorder="1" applyAlignment="1">
      <alignment horizontal="center" vertical="center"/>
    </xf>
    <xf numFmtId="0" fontId="21" fillId="0" borderId="0" xfId="0" applyFont="1" applyAlignment="1">
      <alignment wrapText="1"/>
    </xf>
    <xf numFmtId="0" fontId="23" fillId="0" borderId="1" xfId="0" applyFont="1" applyBorder="1" applyAlignment="1">
      <alignment wrapText="1"/>
    </xf>
    <xf numFmtId="0" fontId="21" fillId="0" borderId="1" xfId="0" applyFont="1" applyBorder="1" applyAlignment="1">
      <alignment wrapText="1"/>
    </xf>
    <xf numFmtId="0" fontId="23" fillId="0" borderId="4" xfId="0" applyFont="1" applyBorder="1" applyAlignment="1">
      <alignment wrapText="1"/>
    </xf>
    <xf numFmtId="9" fontId="21" fillId="0" borderId="1" xfId="0" applyNumberFormat="1" applyFont="1" applyBorder="1" applyAlignment="1">
      <alignment wrapText="1"/>
    </xf>
    <xf numFmtId="0" fontId="21" fillId="0" borderId="4" xfId="0" applyFont="1" applyBorder="1" applyAlignment="1">
      <alignment wrapText="1"/>
    </xf>
    <xf numFmtId="0" fontId="13" fillId="0" borderId="1" xfId="2" applyFont="1" applyBorder="1" applyAlignment="1">
      <alignment horizontal="center" vertical="center" wrapText="1"/>
    </xf>
    <xf numFmtId="0" fontId="23" fillId="0" borderId="1" xfId="0" applyFont="1" applyBorder="1" applyAlignment="1">
      <alignment horizontal="center" wrapText="1"/>
    </xf>
    <xf numFmtId="0" fontId="6" fillId="0" borderId="1" xfId="0" applyFont="1" applyBorder="1" applyAlignment="1">
      <alignment horizontal="left" vertical="center" wrapText="1"/>
    </xf>
    <xf numFmtId="0" fontId="21" fillId="0" borderId="8" xfId="0" applyFont="1" applyBorder="1" applyAlignment="1">
      <alignment wrapText="1"/>
    </xf>
    <xf numFmtId="0" fontId="23" fillId="0" borderId="0" xfId="0" applyFont="1" applyAlignment="1">
      <alignment wrapText="1"/>
    </xf>
    <xf numFmtId="0" fontId="21" fillId="0" borderId="11" xfId="0" applyFont="1" applyBorder="1" applyAlignment="1">
      <alignment wrapText="1"/>
    </xf>
    <xf numFmtId="0" fontId="21" fillId="0" borderId="34" xfId="0" applyFont="1" applyBorder="1" applyAlignment="1">
      <alignment wrapText="1"/>
    </xf>
    <xf numFmtId="0" fontId="21" fillId="0" borderId="3" xfId="0" applyFont="1" applyBorder="1" applyAlignment="1">
      <alignment wrapText="1"/>
    </xf>
    <xf numFmtId="0" fontId="21" fillId="0" borderId="26" xfId="0" applyFont="1" applyBorder="1" applyAlignment="1">
      <alignment wrapText="1"/>
    </xf>
    <xf numFmtId="0" fontId="2" fillId="2" borderId="3" xfId="2" applyFill="1" applyBorder="1" applyAlignment="1">
      <alignment wrapText="1"/>
    </xf>
    <xf numFmtId="0" fontId="21" fillId="0" borderId="27" xfId="0" applyFont="1" applyBorder="1" applyAlignment="1">
      <alignment wrapText="1"/>
    </xf>
    <xf numFmtId="0" fontId="21" fillId="0" borderId="29" xfId="0" applyFont="1" applyBorder="1" applyAlignment="1">
      <alignment wrapText="1"/>
    </xf>
    <xf numFmtId="0" fontId="21" fillId="0" borderId="24" xfId="0" applyFont="1" applyBorder="1" applyAlignment="1">
      <alignment wrapText="1"/>
    </xf>
    <xf numFmtId="0" fontId="21" fillId="0" borderId="33" xfId="0" applyFont="1" applyBorder="1" applyAlignment="1">
      <alignment wrapText="1"/>
    </xf>
    <xf numFmtId="0" fontId="2" fillId="2" borderId="27" xfId="2" applyFill="1" applyBorder="1" applyAlignment="1">
      <alignment wrapText="1"/>
    </xf>
    <xf numFmtId="0" fontId="22"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19"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1"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0" fillId="0" borderId="28" xfId="0" applyNumberForma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1" fillId="0" borderId="38" xfId="2" applyFont="1" applyBorder="1" applyAlignment="1">
      <alignment horizontal="center" vertical="center" wrapText="1"/>
    </xf>
    <xf numFmtId="0" fontId="5" fillId="0" borderId="0" xfId="2" applyFont="1" applyAlignment="1">
      <alignment horizontal="center" vertical="center" wrapText="1"/>
    </xf>
    <xf numFmtId="0" fontId="2" fillId="0" borderId="1" xfId="0" applyFont="1" applyBorder="1" applyAlignment="1">
      <alignment wrapText="1"/>
    </xf>
    <xf numFmtId="0" fontId="27" fillId="0" borderId="0" xfId="0" applyFont="1" applyAlignment="1">
      <alignment horizontal="center" vertical="center" wrapText="1" readingOrder="1"/>
    </xf>
    <xf numFmtId="9" fontId="2" fillId="0" borderId="0" xfId="2" applyNumberFormat="1" applyAlignment="1">
      <alignment horizontal="center" vertical="center" wrapText="1"/>
    </xf>
    <xf numFmtId="9" fontId="21" fillId="0" borderId="0" xfId="0" applyNumberFormat="1" applyFont="1" applyAlignment="1">
      <alignment horizontal="center" vertical="center" wrapText="1"/>
    </xf>
    <xf numFmtId="9" fontId="21" fillId="0" borderId="0" xfId="0" applyNumberFormat="1" applyFont="1" applyAlignment="1">
      <alignment horizontal="left" vertical="center" wrapText="1"/>
    </xf>
    <xf numFmtId="0" fontId="0" fillId="5" borderId="0" xfId="0" applyFill="1"/>
    <xf numFmtId="0" fontId="35" fillId="5" borderId="15" xfId="4" quotePrefix="1" applyFont="1" applyFill="1" applyBorder="1" applyAlignment="1">
      <alignment horizontal="left" vertical="top" wrapText="1"/>
    </xf>
    <xf numFmtId="0" fontId="36" fillId="5" borderId="2" xfId="4" quotePrefix="1" applyFont="1" applyFill="1" applyBorder="1" applyAlignment="1">
      <alignment horizontal="left" vertical="top" wrapText="1"/>
    </xf>
    <xf numFmtId="0" fontId="33"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9" fontId="14"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14" fillId="0" borderId="0" xfId="0" applyFont="1" applyAlignment="1">
      <alignment horizontal="center" vertical="center" wrapText="1"/>
    </xf>
    <xf numFmtId="0" fontId="13" fillId="0" borderId="0" xfId="2" applyFont="1" applyAlignment="1">
      <alignment horizontal="left" vertical="center" wrapText="1"/>
    </xf>
    <xf numFmtId="0" fontId="6" fillId="5" borderId="0" xfId="2" applyFont="1" applyFill="1" applyAlignment="1">
      <alignment horizontal="left" vertical="center" wrapText="1"/>
    </xf>
    <xf numFmtId="0" fontId="13" fillId="0" borderId="0" xfId="2" applyFont="1" applyAlignment="1">
      <alignment vertical="center" wrapText="1"/>
    </xf>
    <xf numFmtId="0" fontId="13"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3"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13" fillId="0" borderId="0" xfId="2" applyFont="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3" fillId="2" borderId="0" xfId="2" applyFont="1" applyFill="1" applyAlignment="1">
      <alignment horizontal="center"/>
    </xf>
    <xf numFmtId="0" fontId="2" fillId="2" borderId="15" xfId="2" applyFill="1" applyBorder="1"/>
    <xf numFmtId="0" fontId="14" fillId="0" borderId="11"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46" xfId="2" applyFont="1" applyBorder="1" applyAlignment="1">
      <alignment horizontal="center" vertical="center" wrapText="1"/>
    </xf>
    <xf numFmtId="0" fontId="37" fillId="5" borderId="15" xfId="4" quotePrefix="1" applyFont="1" applyFill="1" applyBorder="1" applyAlignment="1">
      <alignment horizontal="justify" vertical="center" wrapText="1"/>
    </xf>
    <xf numFmtId="0" fontId="37" fillId="5" borderId="0" xfId="4" quotePrefix="1" applyFont="1" applyFill="1" applyAlignment="1">
      <alignment horizontal="justify" vertical="center" wrapText="1"/>
    </xf>
    <xf numFmtId="0" fontId="37" fillId="5" borderId="2" xfId="4" quotePrefix="1" applyFont="1" applyFill="1" applyBorder="1" applyAlignment="1">
      <alignment horizontal="justify" vertical="center" wrapText="1"/>
    </xf>
    <xf numFmtId="0" fontId="35" fillId="5" borderId="42" xfId="4" quotePrefix="1" applyFont="1" applyFill="1" applyBorder="1" applyAlignment="1">
      <alignment horizontal="left" vertical="top" wrapText="1"/>
    </xf>
    <xf numFmtId="0" fontId="35" fillId="5" borderId="43" xfId="4" quotePrefix="1" applyFont="1" applyFill="1" applyBorder="1" applyAlignment="1">
      <alignment horizontal="left" vertical="top" wrapText="1"/>
    </xf>
    <xf numFmtId="0" fontId="35" fillId="5" borderId="44" xfId="4" quotePrefix="1" applyFont="1" applyFill="1" applyBorder="1" applyAlignment="1">
      <alignment horizontal="left" vertical="top" wrapText="1"/>
    </xf>
    <xf numFmtId="0" fontId="37" fillId="5" borderId="42" xfId="4" quotePrefix="1" applyFont="1" applyFill="1" applyBorder="1" applyAlignment="1">
      <alignment horizontal="left" vertical="top" wrapText="1"/>
    </xf>
    <xf numFmtId="0" fontId="37" fillId="5" borderId="43" xfId="4" quotePrefix="1" applyFont="1" applyFill="1" applyBorder="1" applyAlignment="1">
      <alignment horizontal="left" vertical="top" wrapText="1"/>
    </xf>
    <xf numFmtId="0" fontId="37" fillId="5" borderId="44"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52"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4" xfId="4" quotePrefix="1" applyFont="1" applyFill="1" applyBorder="1" applyAlignment="1">
      <alignment horizontal="left" vertical="top" wrapText="1"/>
    </xf>
    <xf numFmtId="0" fontId="41" fillId="5" borderId="43" xfId="5" applyFont="1" applyFill="1" applyBorder="1" applyAlignment="1">
      <alignment horizontal="left" vertical="top" wrapText="1" readingOrder="1"/>
    </xf>
    <xf numFmtId="0" fontId="42" fillId="5" borderId="43" xfId="4" applyFont="1" applyFill="1" applyBorder="1" applyAlignment="1">
      <alignment horizontal="justify" vertical="center" wrapText="1"/>
    </xf>
    <xf numFmtId="0" fontId="35" fillId="5" borderId="42" xfId="4" quotePrefix="1" applyFont="1" applyFill="1" applyBorder="1" applyAlignment="1">
      <alignment vertical="top" wrapText="1"/>
    </xf>
    <xf numFmtId="0" fontId="35" fillId="5" borderId="43" xfId="4" quotePrefix="1" applyFont="1" applyFill="1" applyBorder="1" applyAlignment="1">
      <alignment vertical="top" wrapText="1"/>
    </xf>
    <xf numFmtId="0" fontId="35" fillId="5" borderId="44" xfId="4" quotePrefix="1" applyFont="1" applyFill="1" applyBorder="1" applyAlignment="1">
      <alignment vertical="top" wrapText="1"/>
    </xf>
    <xf numFmtId="0" fontId="35" fillId="5" borderId="0" xfId="4" quotePrefix="1" applyFont="1" applyFill="1" applyAlignment="1">
      <alignment vertical="top" wrapText="1"/>
    </xf>
    <xf numFmtId="0" fontId="0" fillId="5" borderId="0" xfId="0" applyFill="1" applyAlignment="1">
      <alignment wrapText="1"/>
    </xf>
    <xf numFmtId="0" fontId="33" fillId="5" borderId="42" xfId="4" applyFont="1" applyFill="1" applyBorder="1" applyAlignment="1">
      <alignment wrapText="1"/>
    </xf>
    <xf numFmtId="0" fontId="33" fillId="5" borderId="43" xfId="4" applyFont="1" applyFill="1" applyBorder="1" applyAlignment="1">
      <alignment wrapText="1"/>
    </xf>
    <xf numFmtId="0" fontId="33" fillId="5" borderId="44" xfId="4" applyFont="1" applyFill="1" applyBorder="1" applyAlignment="1">
      <alignment wrapText="1"/>
    </xf>
    <xf numFmtId="0" fontId="33" fillId="5" borderId="15" xfId="4" applyFont="1" applyFill="1" applyBorder="1" applyAlignment="1">
      <alignment wrapText="1"/>
    </xf>
    <xf numFmtId="0" fontId="33" fillId="5" borderId="2" xfId="4" applyFont="1" applyFill="1" applyBorder="1" applyAlignment="1">
      <alignment wrapText="1"/>
    </xf>
    <xf numFmtId="0" fontId="33" fillId="5" borderId="14" xfId="4" applyFont="1" applyFill="1" applyBorder="1" applyAlignment="1">
      <alignment wrapText="1"/>
    </xf>
    <xf numFmtId="0" fontId="33" fillId="5" borderId="13" xfId="4" applyFont="1" applyFill="1" applyBorder="1" applyAlignment="1">
      <alignment wrapText="1"/>
    </xf>
    <xf numFmtId="0" fontId="33" fillId="5" borderId="12" xfId="4" applyFont="1" applyFill="1" applyBorder="1" applyAlignment="1">
      <alignment wrapText="1"/>
    </xf>
    <xf numFmtId="0" fontId="33" fillId="5" borderId="0" xfId="4" applyFont="1" applyFill="1" applyAlignment="1">
      <alignment wrapText="1"/>
    </xf>
    <xf numFmtId="0" fontId="35" fillId="5" borderId="15" xfId="4" quotePrefix="1" applyFont="1" applyFill="1" applyBorder="1" applyAlignment="1">
      <alignment vertical="top" wrapText="1"/>
    </xf>
    <xf numFmtId="0" fontId="35" fillId="5" borderId="2" xfId="4" quotePrefix="1" applyFont="1" applyFill="1" applyBorder="1" applyAlignment="1">
      <alignment vertical="top" wrapText="1"/>
    </xf>
    <xf numFmtId="0" fontId="36" fillId="5" borderId="0" xfId="4" quotePrefix="1" applyFont="1" applyFill="1" applyAlignment="1">
      <alignment horizontal="left" vertical="top" wrapText="1"/>
    </xf>
    <xf numFmtId="0" fontId="39" fillId="5" borderId="0" xfId="4" applyFont="1" applyFill="1" applyAlignment="1">
      <alignment horizontal="left" vertical="center" wrapText="1"/>
    </xf>
    <xf numFmtId="0" fontId="33" fillId="5" borderId="0" xfId="4" applyFont="1" applyFill="1" applyAlignment="1">
      <alignment horizontal="left" vertical="center" wrapText="1"/>
    </xf>
    <xf numFmtId="0" fontId="33" fillId="5" borderId="0" xfId="4" quotePrefix="1" applyFont="1" applyFill="1" applyAlignment="1">
      <alignment horizontal="left" vertical="center" wrapText="1"/>
    </xf>
    <xf numFmtId="0" fontId="39" fillId="13" borderId="3" xfId="4" applyFont="1" applyFill="1" applyBorder="1" applyAlignment="1">
      <alignment horizontal="center" wrapText="1"/>
    </xf>
    <xf numFmtId="0" fontId="33" fillId="5" borderId="0" xfId="4" applyFont="1" applyFill="1"/>
    <xf numFmtId="0" fontId="41" fillId="5" borderId="0" xfId="0" applyFont="1" applyFill="1" applyAlignment="1">
      <alignment horizontal="left" vertical="center" wrapText="1"/>
    </xf>
    <xf numFmtId="0" fontId="42" fillId="5" borderId="0" xfId="0" applyFont="1" applyFill="1" applyAlignment="1">
      <alignment horizontal="left" vertical="top" wrapText="1"/>
    </xf>
    <xf numFmtId="0" fontId="39" fillId="5" borderId="3" xfId="4" applyFont="1" applyFill="1" applyBorder="1" applyAlignment="1">
      <alignment horizontal="center" vertical="center"/>
    </xf>
    <xf numFmtId="0" fontId="39" fillId="5" borderId="3" xfId="4" applyFont="1" applyFill="1" applyBorder="1" applyAlignment="1">
      <alignment horizontal="center" vertical="center" wrapText="1"/>
    </xf>
    <xf numFmtId="0" fontId="37" fillId="0" borderId="42" xfId="4" quotePrefix="1" applyFont="1" applyBorder="1" applyAlignment="1">
      <alignment horizontal="left" vertical="top" wrapText="1"/>
    </xf>
    <xf numFmtId="0" fontId="37" fillId="0" borderId="43" xfId="4" quotePrefix="1" applyFont="1" applyBorder="1" applyAlignment="1">
      <alignment horizontal="left" vertical="top" wrapText="1"/>
    </xf>
    <xf numFmtId="0" fontId="37"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44" fillId="0" borderId="0" xfId="2" applyNumberFormat="1" applyFont="1" applyAlignment="1">
      <alignment vertical="center"/>
    </xf>
    <xf numFmtId="49" fontId="9" fillId="0" borderId="0" xfId="2" applyNumberFormat="1" applyFont="1" applyAlignment="1">
      <alignment vertical="center"/>
    </xf>
    <xf numFmtId="0" fontId="20" fillId="0" borderId="0" xfId="0" applyFont="1" applyAlignment="1">
      <alignment horizontal="center" vertical="center" wrapText="1"/>
    </xf>
    <xf numFmtId="9" fontId="20"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24" fillId="0" borderId="1" xfId="2" applyFont="1" applyBorder="1" applyAlignment="1">
      <alignment horizontal="left" vertical="center"/>
    </xf>
    <xf numFmtId="0" fontId="45" fillId="0" borderId="0" xfId="2" applyFont="1" applyAlignment="1">
      <alignment vertical="center"/>
    </xf>
    <xf numFmtId="0" fontId="13" fillId="0" borderId="10" xfId="2" applyFont="1" applyBorder="1" applyAlignment="1">
      <alignment horizontal="center" vertical="center" wrapText="1"/>
    </xf>
    <xf numFmtId="0" fontId="13" fillId="0" borderId="5" xfId="2" applyFont="1" applyBorder="1" applyAlignment="1">
      <alignment vertical="center" wrapText="1"/>
    </xf>
    <xf numFmtId="0" fontId="13" fillId="0" borderId="5" xfId="2" applyFont="1" applyBorder="1" applyAlignment="1">
      <alignment horizontal="center" vertical="center" wrapText="1"/>
    </xf>
    <xf numFmtId="9" fontId="13" fillId="0" borderId="5" xfId="2" applyNumberFormat="1" applyFont="1" applyBorder="1" applyAlignment="1">
      <alignment horizontal="center" vertical="center" wrapText="1"/>
    </xf>
    <xf numFmtId="9" fontId="13" fillId="0" borderId="56" xfId="2" applyNumberFormat="1" applyFont="1" applyBorder="1" applyAlignment="1">
      <alignment horizontal="center" vertical="center" wrapText="1"/>
    </xf>
    <xf numFmtId="0" fontId="13" fillId="0" borderId="34" xfId="2" applyFont="1" applyBorder="1" applyAlignment="1">
      <alignment vertical="center" wrapText="1"/>
    </xf>
    <xf numFmtId="0" fontId="13" fillId="0" borderId="36" xfId="2" applyFont="1" applyBorder="1" applyAlignment="1">
      <alignment vertical="center" wrapText="1"/>
    </xf>
    <xf numFmtId="0" fontId="13" fillId="0" borderId="3"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24" xfId="2" applyFont="1" applyBorder="1" applyAlignment="1">
      <alignment horizontal="center" vertical="center" wrapText="1"/>
    </xf>
    <xf numFmtId="0" fontId="13" fillId="0" borderId="51" xfId="2" applyFont="1" applyBorder="1" applyAlignment="1">
      <alignment horizontal="center" vertical="center" wrapText="1"/>
    </xf>
    <xf numFmtId="9" fontId="13" fillId="0" borderId="11" xfId="2" applyNumberFormat="1" applyFont="1" applyBorder="1" applyAlignment="1">
      <alignment horizontal="center" vertical="center" wrapText="1"/>
    </xf>
    <xf numFmtId="0" fontId="13" fillId="0" borderId="33" xfId="2" applyFont="1" applyBorder="1" applyAlignment="1">
      <alignment horizontal="center" vertical="center" wrapText="1"/>
    </xf>
    <xf numFmtId="9" fontId="13" fillId="0" borderId="34" xfId="2" applyNumberFormat="1" applyFont="1" applyBorder="1" applyAlignment="1">
      <alignment horizontal="center" vertical="center" wrapText="1"/>
    </xf>
    <xf numFmtId="9" fontId="13" fillId="0" borderId="6" xfId="2" applyNumberFormat="1" applyFont="1" applyBorder="1" applyAlignment="1">
      <alignment horizontal="center" vertical="center" wrapText="1"/>
    </xf>
    <xf numFmtId="9" fontId="13" fillId="0" borderId="36" xfId="2" applyNumberFormat="1" applyFont="1" applyBorder="1" applyAlignment="1">
      <alignment horizontal="center" vertical="center" wrapText="1"/>
    </xf>
    <xf numFmtId="9" fontId="13" fillId="0" borderId="25" xfId="2" applyNumberFormat="1" applyFont="1" applyBorder="1" applyAlignment="1">
      <alignment horizontal="center" vertical="center" wrapText="1"/>
    </xf>
    <xf numFmtId="0" fontId="14" fillId="0" borderId="1" xfId="0" applyFont="1" applyBorder="1" applyAlignment="1">
      <alignment horizontal="left" vertical="center" wrapText="1"/>
    </xf>
    <xf numFmtId="0" fontId="4" fillId="5" borderId="6" xfId="2" applyFont="1" applyFill="1" applyBorder="1" applyAlignment="1" applyProtection="1">
      <alignment horizontal="left" vertical="center" wrapText="1"/>
      <protection locked="0"/>
    </xf>
    <xf numFmtId="0" fontId="6" fillId="5" borderId="8" xfId="2" applyFont="1" applyFill="1" applyBorder="1" applyAlignment="1">
      <alignment horizontal="justify" vertical="center" wrapText="1"/>
    </xf>
    <xf numFmtId="0" fontId="4" fillId="4" borderId="6" xfId="2" applyFont="1" applyFill="1" applyBorder="1" applyAlignment="1" applyProtection="1">
      <alignment horizontal="justify" vertical="center" wrapText="1"/>
      <protection locked="0"/>
    </xf>
    <xf numFmtId="0" fontId="4" fillId="5" borderId="6" xfId="2" applyFont="1" applyFill="1" applyBorder="1" applyAlignment="1">
      <alignment horizontal="justify" vertical="center" wrapText="1"/>
    </xf>
    <xf numFmtId="0" fontId="4" fillId="4" borderId="1" xfId="2" applyFont="1" applyFill="1" applyBorder="1" applyAlignment="1" applyProtection="1">
      <alignment horizontal="justify" vertical="center" wrapText="1"/>
      <protection locked="0"/>
    </xf>
    <xf numFmtId="0" fontId="4" fillId="4" borderId="28" xfId="2" applyFont="1" applyFill="1" applyBorder="1" applyAlignment="1" applyProtection="1">
      <alignment horizontal="justify" vertical="center" wrapText="1"/>
      <protection locked="0"/>
    </xf>
    <xf numFmtId="0" fontId="4" fillId="0" borderId="28" xfId="2" applyFont="1" applyBorder="1" applyAlignment="1">
      <alignment horizontal="justify" vertical="center" wrapText="1"/>
    </xf>
    <xf numFmtId="0" fontId="4" fillId="0" borderId="6" xfId="2" applyFont="1" applyBorder="1" applyAlignment="1">
      <alignment horizontal="justify" vertical="center" wrapText="1"/>
    </xf>
    <xf numFmtId="0" fontId="6" fillId="4" borderId="1" xfId="2" applyFont="1" applyFill="1" applyBorder="1" applyAlignment="1" applyProtection="1">
      <alignment horizontal="justify" vertical="center" wrapText="1"/>
      <protection locked="0"/>
    </xf>
    <xf numFmtId="0" fontId="6" fillId="5" borderId="1" xfId="0" applyFont="1" applyFill="1" applyBorder="1" applyAlignment="1">
      <alignment horizontal="justify" vertical="center" wrapText="1"/>
    </xf>
    <xf numFmtId="0" fontId="6" fillId="0" borderId="1" xfId="0" applyFont="1" applyBorder="1" applyAlignment="1">
      <alignment horizontal="justify" vertical="center" wrapText="1"/>
    </xf>
    <xf numFmtId="0" fontId="4" fillId="4" borderId="6" xfId="0" applyFont="1" applyFill="1" applyBorder="1" applyAlignment="1" applyProtection="1">
      <alignment horizontal="center" vertical="center" wrapText="1"/>
      <protection locked="0"/>
    </xf>
    <xf numFmtId="9" fontId="4" fillId="4" borderId="6" xfId="0" applyNumberFormat="1"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9" fontId="4" fillId="4" borderId="1" xfId="0" applyNumberFormat="1"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wrapText="1"/>
      <protection locked="0"/>
    </xf>
    <xf numFmtId="9" fontId="4" fillId="4" borderId="28" xfId="0" applyNumberFormat="1" applyFont="1" applyFill="1" applyBorder="1" applyAlignment="1" applyProtection="1">
      <alignment horizontal="center" vertical="center" wrapText="1"/>
      <protection locked="0"/>
    </xf>
    <xf numFmtId="0" fontId="2" fillId="4" borderId="1" xfId="2" applyFill="1" applyBorder="1" applyAlignment="1" applyProtection="1">
      <alignment horizontal="justify" vertical="center"/>
      <protection locked="0"/>
    </xf>
    <xf numFmtId="0" fontId="32" fillId="12" borderId="30" xfId="4" applyFont="1" applyFill="1" applyBorder="1" applyAlignment="1">
      <alignment horizontal="center" vertical="center" wrapText="1"/>
    </xf>
    <xf numFmtId="0" fontId="32" fillId="12" borderId="31" xfId="4" applyFont="1" applyFill="1" applyBorder="1" applyAlignment="1">
      <alignment horizontal="center" vertical="center" wrapText="1"/>
    </xf>
    <xf numFmtId="0" fontId="32" fillId="12" borderId="32" xfId="4" applyFont="1" applyFill="1" applyBorder="1" applyAlignment="1">
      <alignment horizontal="center" vertical="center" wrapText="1"/>
    </xf>
    <xf numFmtId="0" fontId="33" fillId="0" borderId="15" xfId="4" quotePrefix="1" applyFont="1" applyBorder="1" applyAlignment="1">
      <alignment horizontal="left" vertical="center" wrapText="1"/>
    </xf>
    <xf numFmtId="0" fontId="33" fillId="0" borderId="0" xfId="4" quotePrefix="1" applyFont="1" applyAlignment="1">
      <alignment horizontal="left" vertical="center" wrapText="1"/>
    </xf>
    <xf numFmtId="0" fontId="33" fillId="0" borderId="2" xfId="4" quotePrefix="1" applyFont="1" applyBorder="1" applyAlignment="1">
      <alignment horizontal="left" vertical="center" wrapText="1"/>
    </xf>
    <xf numFmtId="0" fontId="33" fillId="0" borderId="45" xfId="4" quotePrefix="1" applyFont="1" applyBorder="1" applyAlignment="1">
      <alignment horizontal="left" vertical="center" wrapText="1"/>
    </xf>
    <xf numFmtId="0" fontId="33" fillId="0" borderId="9" xfId="4" quotePrefix="1" applyFont="1" applyBorder="1" applyAlignment="1">
      <alignment horizontal="left" vertical="center" wrapText="1"/>
    </xf>
    <xf numFmtId="0" fontId="33" fillId="0" borderId="46" xfId="4" quotePrefix="1" applyFont="1" applyBorder="1" applyAlignment="1">
      <alignment horizontal="left" vertical="center" wrapText="1"/>
    </xf>
    <xf numFmtId="0" fontId="35" fillId="5" borderId="42" xfId="4" quotePrefix="1" applyFont="1" applyFill="1" applyBorder="1" applyAlignment="1">
      <alignment horizontal="left" vertical="top" wrapText="1"/>
    </xf>
    <xf numFmtId="0" fontId="36" fillId="5" borderId="43" xfId="4" quotePrefix="1" applyFont="1" applyFill="1" applyBorder="1" applyAlignment="1">
      <alignment horizontal="left" vertical="top" wrapText="1"/>
    </xf>
    <xf numFmtId="0" fontId="36" fillId="5" borderId="44" xfId="4" quotePrefix="1" applyFont="1" applyFill="1" applyBorder="1" applyAlignment="1">
      <alignment horizontal="left" vertical="top" wrapText="1"/>
    </xf>
    <xf numFmtId="0" fontId="37" fillId="5" borderId="45" xfId="4" quotePrefix="1" applyFont="1" applyFill="1" applyBorder="1" applyAlignment="1">
      <alignment horizontal="justify" vertical="center" wrapText="1"/>
    </xf>
    <xf numFmtId="0" fontId="37" fillId="5" borderId="9" xfId="4" quotePrefix="1" applyFont="1" applyFill="1" applyBorder="1" applyAlignment="1">
      <alignment horizontal="justify" vertical="center" wrapText="1"/>
    </xf>
    <xf numFmtId="0" fontId="37" fillId="5" borderId="46" xfId="4" quotePrefix="1" applyFont="1" applyFill="1" applyBorder="1" applyAlignment="1">
      <alignment horizontal="justify" vertical="center" wrapText="1"/>
    </xf>
    <xf numFmtId="0" fontId="41" fillId="13" borderId="55" xfId="5" applyFont="1" applyFill="1" applyBorder="1" applyAlignment="1">
      <alignment horizontal="center" vertical="center" wrapText="1"/>
    </xf>
    <xf numFmtId="0" fontId="41" fillId="13" borderId="48" xfId="5" applyFont="1" applyFill="1" applyBorder="1" applyAlignment="1">
      <alignment horizontal="center" vertical="center" wrapText="1"/>
    </xf>
    <xf numFmtId="0" fontId="41" fillId="13" borderId="49" xfId="4" applyFont="1" applyFill="1" applyBorder="1" applyAlignment="1">
      <alignment horizontal="center" vertical="center" wrapText="1"/>
    </xf>
    <xf numFmtId="0" fontId="41" fillId="13" borderId="50" xfId="4" applyFont="1" applyFill="1" applyBorder="1" applyAlignment="1">
      <alignment horizontal="center" vertical="center" wrapText="1"/>
    </xf>
    <xf numFmtId="0" fontId="37" fillId="5" borderId="42" xfId="4" quotePrefix="1" applyFont="1" applyFill="1" applyBorder="1" applyAlignment="1">
      <alignment horizontal="left" vertical="top" wrapText="1"/>
    </xf>
    <xf numFmtId="0" fontId="37" fillId="5" borderId="43" xfId="4" quotePrefix="1" applyFont="1" applyFill="1" applyBorder="1" applyAlignment="1">
      <alignment horizontal="left" vertical="top" wrapText="1"/>
    </xf>
    <xf numFmtId="0" fontId="37" fillId="5" borderId="44" xfId="4" quotePrefix="1" applyFont="1" applyFill="1" applyBorder="1" applyAlignment="1">
      <alignment horizontal="left" vertical="top" wrapText="1"/>
    </xf>
    <xf numFmtId="0" fontId="37" fillId="4" borderId="42" xfId="4" quotePrefix="1" applyFont="1" applyFill="1" applyBorder="1" applyAlignment="1">
      <alignment horizontal="left" vertical="top" wrapText="1"/>
    </xf>
    <xf numFmtId="0" fontId="37" fillId="4" borderId="43" xfId="4" quotePrefix="1" applyFont="1" applyFill="1" applyBorder="1" applyAlignment="1">
      <alignment horizontal="left" vertical="top" wrapText="1"/>
    </xf>
    <xf numFmtId="0" fontId="37" fillId="4" borderId="44" xfId="4" quotePrefix="1" applyFont="1" applyFill="1" applyBorder="1" applyAlignment="1">
      <alignment horizontal="left" vertical="top" wrapText="1"/>
    </xf>
    <xf numFmtId="0" fontId="35" fillId="5" borderId="43" xfId="4" quotePrefix="1" applyFont="1" applyFill="1" applyBorder="1" applyAlignment="1">
      <alignment horizontal="left" vertical="top" wrapText="1"/>
    </xf>
    <xf numFmtId="0" fontId="35" fillId="5" borderId="44" xfId="4" quotePrefix="1" applyFont="1" applyFill="1" applyBorder="1" applyAlignment="1">
      <alignment horizontal="left" vertical="top" wrapText="1"/>
    </xf>
    <xf numFmtId="0" fontId="41" fillId="5" borderId="1" xfId="0" applyFont="1" applyFill="1" applyBorder="1" applyAlignment="1">
      <alignment horizontal="left" vertical="center" wrapText="1"/>
    </xf>
    <xf numFmtId="0" fontId="42" fillId="5" borderId="1" xfId="4" applyFont="1" applyFill="1" applyBorder="1" applyAlignment="1">
      <alignment horizontal="justify" vertical="center" wrapText="1"/>
    </xf>
    <xf numFmtId="0" fontId="35" fillId="5" borderId="3" xfId="4" quotePrefix="1" applyFont="1" applyFill="1" applyBorder="1" applyAlignment="1">
      <alignment horizontal="left" vertical="top" wrapText="1"/>
    </xf>
    <xf numFmtId="0" fontId="35" fillId="5" borderId="1" xfId="4" quotePrefix="1" applyFont="1" applyFill="1" applyBorder="1" applyAlignment="1">
      <alignment horizontal="left" vertical="top" wrapText="1"/>
    </xf>
    <xf numFmtId="0" fontId="35" fillId="5" borderId="26" xfId="4" quotePrefix="1" applyFont="1" applyFill="1" applyBorder="1" applyAlignment="1">
      <alignment horizontal="left" vertical="top" wrapText="1"/>
    </xf>
    <xf numFmtId="0" fontId="41" fillId="5" borderId="57" xfId="0" applyFont="1" applyFill="1" applyBorder="1" applyAlignment="1">
      <alignment horizontal="left" vertical="center" wrapText="1"/>
    </xf>
    <xf numFmtId="0" fontId="41" fillId="5" borderId="58" xfId="0" applyFont="1" applyFill="1" applyBorder="1" applyAlignment="1">
      <alignment horizontal="left" vertical="center" wrapText="1"/>
    </xf>
    <xf numFmtId="0" fontId="42" fillId="5" borderId="59" xfId="0" applyFont="1" applyFill="1" applyBorder="1" applyAlignment="1">
      <alignment horizontal="justify" vertical="center" wrapText="1"/>
    </xf>
    <xf numFmtId="0" fontId="42" fillId="5" borderId="60" xfId="0" applyFont="1" applyFill="1" applyBorder="1" applyAlignment="1">
      <alignment horizontal="justify" vertical="center" wrapText="1"/>
    </xf>
    <xf numFmtId="0" fontId="41" fillId="13" borderId="47" xfId="5" applyFont="1" applyFill="1" applyBorder="1" applyAlignment="1">
      <alignment horizontal="center" vertical="center" wrapText="1"/>
    </xf>
    <xf numFmtId="0" fontId="41" fillId="13" borderId="61" xfId="4" applyFont="1" applyFill="1" applyBorder="1" applyAlignment="1">
      <alignment horizontal="center" vertical="center" wrapText="1"/>
    </xf>
    <xf numFmtId="0" fontId="41" fillId="13" borderId="62" xfId="4" applyFont="1" applyFill="1" applyBorder="1" applyAlignment="1">
      <alignment horizontal="center" vertical="center" wrapText="1"/>
    </xf>
    <xf numFmtId="0" fontId="41" fillId="5" borderId="1" xfId="5" applyFont="1" applyFill="1" applyBorder="1" applyAlignment="1">
      <alignment horizontal="left" vertical="top" wrapText="1" readingOrder="1"/>
    </xf>
    <xf numFmtId="0" fontId="35" fillId="5" borderId="15"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52"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4" xfId="4" quotePrefix="1" applyFont="1" applyFill="1" applyBorder="1" applyAlignment="1">
      <alignment horizontal="left" vertical="top" wrapText="1"/>
    </xf>
    <xf numFmtId="0" fontId="13" fillId="0" borderId="1" xfId="2" applyFont="1" applyBorder="1" applyAlignment="1">
      <alignment horizontal="center" vertical="center"/>
    </xf>
    <xf numFmtId="0" fontId="13" fillId="0" borderId="1" xfId="2" applyFont="1" applyBorder="1" applyAlignment="1">
      <alignment horizontal="center" vertical="center" wrapText="1"/>
    </xf>
    <xf numFmtId="0" fontId="47" fillId="0" borderId="1" xfId="2" applyFont="1" applyBorder="1" applyAlignment="1" applyProtection="1">
      <alignment horizontal="center" vertical="center"/>
      <protection locked="0"/>
    </xf>
    <xf numFmtId="0" fontId="6" fillId="0" borderId="1" xfId="2" applyFont="1" applyBorder="1" applyAlignment="1" applyProtection="1">
      <alignment horizontal="left" vertical="center" wrapText="1"/>
      <protection locked="0"/>
    </xf>
    <xf numFmtId="0" fontId="6" fillId="0" borderId="1" xfId="2" applyFont="1" applyBorder="1" applyAlignment="1" applyProtection="1">
      <alignment horizontal="justify" vertical="center" wrapText="1"/>
      <protection locked="0"/>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25" xfId="0" applyFont="1" applyBorder="1" applyAlignment="1">
      <alignment horizontal="center" vertical="center" wrapText="1"/>
    </xf>
    <xf numFmtId="0" fontId="3" fillId="2" borderId="1" xfId="2" applyFont="1" applyFill="1" applyBorder="1" applyAlignment="1">
      <alignment horizont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3" fillId="0" borderId="21" xfId="2" applyFont="1" applyBorder="1" applyAlignment="1">
      <alignment horizontal="center" vertical="center" wrapText="1"/>
    </xf>
    <xf numFmtId="0" fontId="13" fillId="0" borderId="22" xfId="2" applyFont="1" applyBorder="1" applyAlignment="1">
      <alignment horizontal="center" vertical="center" wrapText="1"/>
    </xf>
    <xf numFmtId="0" fontId="13" fillId="0" borderId="23" xfId="2" applyFont="1" applyBorder="1" applyAlignment="1">
      <alignment horizontal="center" vertical="center" wrapText="1"/>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14" fillId="0" borderId="1" xfId="0" applyFont="1" applyBorder="1" applyAlignment="1">
      <alignment horizontal="left" vertical="center" wrapText="1"/>
    </xf>
    <xf numFmtId="0" fontId="2" fillId="0" borderId="0" xfId="2" applyAlignment="1">
      <alignment horizontal="center" vertical="center" wrapText="1"/>
    </xf>
    <xf numFmtId="0" fontId="2" fillId="0" borderId="9" xfId="2" applyBorder="1" applyAlignment="1">
      <alignment horizontal="center" vertical="center" wrapText="1"/>
    </xf>
    <xf numFmtId="0" fontId="14" fillId="0" borderId="6" xfId="2" applyFont="1" applyBorder="1" applyAlignment="1">
      <alignment horizontal="center" vertical="center" wrapText="1"/>
    </xf>
    <xf numFmtId="0" fontId="14" fillId="0" borderId="25" xfId="2" applyFont="1" applyBorder="1" applyAlignment="1">
      <alignment horizontal="center" vertical="center" wrapText="1"/>
    </xf>
    <xf numFmtId="0" fontId="14" fillId="0" borderId="1" xfId="2" applyFont="1" applyBorder="1" applyAlignment="1">
      <alignment horizontal="center" vertical="center"/>
    </xf>
    <xf numFmtId="0" fontId="14" fillId="0" borderId="1" xfId="2" applyFont="1" applyBorder="1" applyAlignment="1">
      <alignment horizontal="center" vertical="center" wrapText="1"/>
    </xf>
    <xf numFmtId="0" fontId="14" fillId="0" borderId="52" xfId="2" applyFont="1" applyBorder="1" applyAlignment="1">
      <alignment horizontal="center" vertical="center" textRotation="90" wrapText="1"/>
    </xf>
    <xf numFmtId="0" fontId="14" fillId="0" borderId="53" xfId="2" applyFont="1" applyBorder="1" applyAlignment="1">
      <alignment horizontal="center" vertical="center" textRotation="90" wrapText="1"/>
    </xf>
    <xf numFmtId="0" fontId="14" fillId="0" borderId="3" xfId="2" applyFont="1" applyBorder="1" applyAlignment="1">
      <alignment horizontal="center" vertical="center" textRotation="90" wrapText="1"/>
    </xf>
    <xf numFmtId="0" fontId="14" fillId="0" borderId="27" xfId="2" applyFont="1" applyBorder="1" applyAlignment="1">
      <alignment horizontal="center" vertical="center" textRotation="90" wrapText="1"/>
    </xf>
    <xf numFmtId="0" fontId="14" fillId="2" borderId="21" xfId="2" applyFont="1" applyFill="1" applyBorder="1" applyAlignment="1">
      <alignment horizontal="center"/>
    </xf>
    <xf numFmtId="0" fontId="14" fillId="2" borderId="22" xfId="2" applyFont="1" applyFill="1" applyBorder="1" applyAlignment="1">
      <alignment horizontal="center"/>
    </xf>
    <xf numFmtId="0" fontId="14" fillId="2" borderId="23" xfId="2" applyFont="1" applyFill="1" applyBorder="1" applyAlignment="1">
      <alignment horizontal="center"/>
    </xf>
    <xf numFmtId="9" fontId="23" fillId="0" borderId="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9" fontId="23" fillId="0" borderId="28" xfId="0" applyNumberFormat="1" applyFont="1" applyBorder="1" applyAlignment="1">
      <alignment horizontal="center" vertical="center" wrapText="1"/>
    </xf>
    <xf numFmtId="9" fontId="23" fillId="0" borderId="25" xfId="0" applyNumberFormat="1" applyFont="1" applyBorder="1" applyAlignment="1">
      <alignment horizontal="center" vertical="center" wrapText="1"/>
    </xf>
    <xf numFmtId="9" fontId="23" fillId="0" borderId="26" xfId="0" applyNumberFormat="1" applyFont="1" applyBorder="1" applyAlignment="1">
      <alignment horizontal="center" vertical="center" wrapText="1"/>
    </xf>
    <xf numFmtId="9" fontId="23" fillId="0" borderId="29" xfId="0" applyNumberFormat="1" applyFont="1" applyBorder="1" applyAlignment="1">
      <alignment horizontal="center" vertical="center" wrapText="1"/>
    </xf>
    <xf numFmtId="0" fontId="12" fillId="0" borderId="34"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6" xfId="2" applyFont="1" applyBorder="1" applyAlignment="1">
      <alignment horizontal="left" vertical="center" wrapText="1"/>
    </xf>
    <xf numFmtId="0" fontId="12" fillId="0" borderId="1" xfId="2" applyFont="1" applyBorder="1" applyAlignment="1">
      <alignment horizontal="left" vertical="center" wrapText="1"/>
    </xf>
    <xf numFmtId="0" fontId="12" fillId="0" borderId="28" xfId="2" applyFont="1" applyBorder="1" applyAlignment="1">
      <alignment horizontal="left" vertical="center" wrapText="1"/>
    </xf>
    <xf numFmtId="9" fontId="21" fillId="0" borderId="6"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xf numFmtId="9" fontId="21" fillId="0" borderId="28" xfId="0" applyNumberFormat="1" applyFont="1" applyBorder="1" applyAlignment="1">
      <alignment horizontal="center" vertical="center" wrapText="1"/>
    </xf>
    <xf numFmtId="9" fontId="21" fillId="0" borderId="25" xfId="0" applyNumberFormat="1" applyFont="1" applyBorder="1" applyAlignment="1">
      <alignment horizontal="center" vertical="center" wrapText="1"/>
    </xf>
    <xf numFmtId="9" fontId="21" fillId="0" borderId="26" xfId="0" applyNumberFormat="1" applyFont="1" applyBorder="1" applyAlignment="1">
      <alignment horizontal="center" vertical="center" wrapText="1"/>
    </xf>
    <xf numFmtId="9" fontId="21" fillId="0" borderId="29" xfId="0" applyNumberFormat="1" applyFont="1" applyBorder="1" applyAlignment="1">
      <alignment horizontal="center" vertical="center" wrapText="1"/>
    </xf>
    <xf numFmtId="0" fontId="12" fillId="0" borderId="6" xfId="2" applyFont="1" applyBorder="1" applyAlignment="1">
      <alignment horizontal="justify" vertical="center" wrapText="1"/>
    </xf>
    <xf numFmtId="0" fontId="12" fillId="0" borderId="1" xfId="2" applyFont="1" applyBorder="1" applyAlignment="1">
      <alignment horizontal="justify" vertical="center" wrapText="1"/>
    </xf>
    <xf numFmtId="0" fontId="12" fillId="0" borderId="28" xfId="2" applyFont="1" applyBorder="1" applyAlignment="1">
      <alignment horizontal="justify" vertical="center" wrapText="1"/>
    </xf>
    <xf numFmtId="0" fontId="13" fillId="0" borderId="5"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20" xfId="2" applyFont="1" applyBorder="1" applyAlignment="1">
      <alignment horizontal="center" vertical="center" wrapText="1"/>
    </xf>
    <xf numFmtId="9" fontId="13" fillId="0" borderId="8" xfId="2" applyNumberFormat="1" applyFont="1" applyBorder="1" applyAlignment="1">
      <alignment horizontal="center" vertical="center" wrapText="1"/>
    </xf>
    <xf numFmtId="9" fontId="13" fillId="0" borderId="10" xfId="2" applyNumberFormat="1" applyFont="1" applyBorder="1" applyAlignment="1">
      <alignment horizontal="center" vertical="center" wrapText="1"/>
    </xf>
    <xf numFmtId="9" fontId="13" fillId="0" borderId="19" xfId="2" applyNumberFormat="1" applyFont="1" applyBorder="1" applyAlignment="1">
      <alignment horizontal="center" vertical="center" wrapText="1"/>
    </xf>
    <xf numFmtId="0" fontId="13" fillId="0" borderId="8" xfId="2" applyFont="1" applyBorder="1" applyAlignment="1">
      <alignment horizontal="center" vertical="center" wrapText="1"/>
    </xf>
    <xf numFmtId="0" fontId="13" fillId="0" borderId="10" xfId="2" applyFont="1" applyBorder="1" applyAlignment="1">
      <alignment horizontal="center" vertical="center" wrapText="1"/>
    </xf>
    <xf numFmtId="0" fontId="11" fillId="0" borderId="0" xfId="2" applyFont="1" applyAlignment="1">
      <alignment horizontal="center" vertical="center" wrapText="1"/>
    </xf>
    <xf numFmtId="0" fontId="11" fillId="0" borderId="9" xfId="2" applyFont="1" applyBorder="1" applyAlignment="1">
      <alignment horizontal="center" vertical="center" wrapText="1"/>
    </xf>
    <xf numFmtId="9" fontId="46" fillId="0" borderId="7" xfId="2" applyNumberFormat="1" applyFont="1" applyBorder="1" applyAlignment="1">
      <alignment horizontal="center" vertical="center" wrapText="1"/>
    </xf>
    <xf numFmtId="9" fontId="46" fillId="0" borderId="4" xfId="2" applyNumberFormat="1" applyFont="1" applyBorder="1" applyAlignment="1">
      <alignment horizontal="center" vertical="center" wrapText="1"/>
    </xf>
    <xf numFmtId="0" fontId="6" fillId="5" borderId="63" xfId="2" applyFont="1" applyFill="1" applyBorder="1" applyAlignment="1">
      <alignment horizontal="left" vertical="center" wrapText="1"/>
    </xf>
    <xf numFmtId="0" fontId="6" fillId="5" borderId="0" xfId="2" applyFont="1" applyFill="1" applyAlignment="1">
      <alignment horizontal="left" vertical="center" wrapText="1"/>
    </xf>
    <xf numFmtId="0" fontId="14" fillId="0" borderId="8" xfId="2" applyFont="1" applyBorder="1" applyAlignment="1">
      <alignment horizontal="center" vertical="center" textRotation="90" wrapText="1"/>
    </xf>
    <xf numFmtId="0" fontId="14" fillId="2" borderId="18" xfId="2" applyFont="1" applyFill="1" applyBorder="1" applyAlignment="1">
      <alignment horizontal="center"/>
    </xf>
    <xf numFmtId="0" fontId="14" fillId="2" borderId="17" xfId="2" applyFont="1" applyFill="1" applyBorder="1" applyAlignment="1">
      <alignment horizontal="center"/>
    </xf>
    <xf numFmtId="0" fontId="14" fillId="2" borderId="16" xfId="2" applyFont="1" applyFill="1" applyBorder="1" applyAlignment="1">
      <alignment horizontal="center"/>
    </xf>
    <xf numFmtId="0" fontId="6" fillId="5" borderId="8" xfId="2" applyFont="1" applyFill="1" applyBorder="1" applyAlignment="1">
      <alignment horizontal="left" vertical="center" wrapText="1"/>
    </xf>
    <xf numFmtId="0" fontId="6" fillId="5" borderId="10" xfId="2" applyFont="1" applyFill="1" applyBorder="1" applyAlignment="1">
      <alignment horizontal="left" vertical="center" wrapText="1"/>
    </xf>
    <xf numFmtId="0" fontId="6" fillId="5" borderId="19" xfId="2" applyFont="1" applyFill="1" applyBorder="1" applyAlignment="1">
      <alignment horizontal="left" vertical="center" wrapText="1"/>
    </xf>
    <xf numFmtId="0" fontId="14" fillId="0" borderId="39" xfId="2" applyFont="1" applyBorder="1" applyAlignment="1">
      <alignment horizontal="center" vertical="center" textRotation="90" wrapText="1"/>
    </xf>
    <xf numFmtId="0" fontId="14" fillId="0" borderId="40" xfId="2" applyFont="1" applyBorder="1" applyAlignment="1">
      <alignment horizontal="center" vertical="center" textRotation="90" wrapText="1"/>
    </xf>
    <xf numFmtId="0" fontId="14" fillId="0" borderId="33" xfId="2" applyFont="1" applyBorder="1" applyAlignment="1">
      <alignment horizontal="center" vertical="center" textRotation="90" wrapText="1"/>
    </xf>
    <xf numFmtId="0" fontId="14" fillId="0" borderId="36" xfId="2" applyFont="1" applyBorder="1" applyAlignment="1">
      <alignment horizontal="center" vertical="center" wrapText="1"/>
    </xf>
    <xf numFmtId="0" fontId="14" fillId="0" borderId="31" xfId="2" applyFont="1" applyBorder="1" applyAlignment="1">
      <alignment horizontal="center" vertical="center" wrapText="1"/>
    </xf>
    <xf numFmtId="0" fontId="14" fillId="0" borderId="32" xfId="2" applyFont="1" applyBorder="1" applyAlignment="1">
      <alignment horizontal="center" vertical="center" wrapText="1"/>
    </xf>
    <xf numFmtId="0" fontId="23" fillId="0" borderId="1" xfId="0" applyFont="1" applyBorder="1" applyAlignment="1">
      <alignment horizontal="center" wrapText="1"/>
    </xf>
    <xf numFmtId="0" fontId="23" fillId="0" borderId="9" xfId="0" applyFont="1" applyBorder="1" applyAlignment="1">
      <alignment horizontal="center" wrapText="1"/>
    </xf>
    <xf numFmtId="0" fontId="21" fillId="0" borderId="0" xfId="0" applyFont="1" applyAlignment="1">
      <alignment horizontal="center" wrapText="1"/>
    </xf>
    <xf numFmtId="0" fontId="0" fillId="0" borderId="1" xfId="0" applyBorder="1" applyAlignment="1">
      <alignment horizontal="center"/>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7" fillId="5" borderId="21"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cellXfs>
  <cellStyles count="6">
    <cellStyle name="Nor}al" xfId="1"/>
    <cellStyle name="Normal" xfId="0" builtinId="0"/>
    <cellStyle name="Normal - Style1 2" xfId="4"/>
    <cellStyle name="Normal 2" xfId="2"/>
    <cellStyle name="Normal 2 2" xfId="5"/>
    <cellStyle name="Normal 3" xfId="3"/>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7.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1200000</xdr:colOff>
      <xdr:row>2</xdr:row>
      <xdr:rowOff>217619</xdr:rowOff>
    </xdr:to>
    <xdr:pic>
      <xdr:nvPicPr>
        <xdr:cNvPr id="3" name="2 Imagen">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0"/>
          <a:ext cx="1200000" cy="761905"/>
        </a:xfrm>
        <a:prstGeom prst="rect">
          <a:avLst/>
        </a:prstGeom>
      </xdr:spPr>
    </xdr:pic>
    <xdr:clientData/>
  </xdr:twoCellAnchor>
  <xdr:twoCellAnchor>
    <xdr:from>
      <xdr:col>7</xdr:col>
      <xdr:colOff>737054</xdr:colOff>
      <xdr:row>0</xdr:row>
      <xdr:rowOff>136071</xdr:rowOff>
    </xdr:from>
    <xdr:to>
      <xdr:col>7</xdr:col>
      <xdr:colOff>1570346</xdr:colOff>
      <xdr:row>3</xdr:row>
      <xdr:rowOff>127195</xdr:rowOff>
    </xdr:to>
    <xdr:pic>
      <xdr:nvPicPr>
        <xdr:cNvPr id="4" name="Imagen 1">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4375" y="136071"/>
          <a:ext cx="833292" cy="807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74542</xdr:colOff>
      <xdr:row>0</xdr:row>
      <xdr:rowOff>74545</xdr:rowOff>
    </xdr:from>
    <xdr:to>
      <xdr:col>0</xdr:col>
      <xdr:colOff>907834</xdr:colOff>
      <xdr:row>3</xdr:row>
      <xdr:rowOff>198783</xdr:rowOff>
    </xdr:to>
    <xdr:pic>
      <xdr:nvPicPr>
        <xdr:cNvPr id="2" name="Imagen 1">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542" y="74545"/>
          <a:ext cx="833292" cy="8199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83343</xdr:colOff>
      <xdr:row>0</xdr:row>
      <xdr:rowOff>0</xdr:rowOff>
    </xdr:from>
    <xdr:to>
      <xdr:col>0</xdr:col>
      <xdr:colOff>785812</xdr:colOff>
      <xdr:row>3</xdr:row>
      <xdr:rowOff>170729</xdr:rowOff>
    </xdr:to>
    <xdr:pic>
      <xdr:nvPicPr>
        <xdr:cNvPr id="2" name="Imagen 1">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43" y="0"/>
          <a:ext cx="702469" cy="742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90</xdr:row>
      <xdr:rowOff>0</xdr:rowOff>
    </xdr:from>
    <xdr:to>
      <xdr:col>4</xdr:col>
      <xdr:colOff>98058</xdr:colOff>
      <xdr:row>95</xdr:row>
      <xdr:rowOff>41461</xdr:rowOff>
    </xdr:to>
    <xdr:sp macro="" textlink="">
      <xdr:nvSpPr>
        <xdr:cNvPr id="6238" name="Text Box 15">
          <a:extLst>
            <a:ext uri="{FF2B5EF4-FFF2-40B4-BE49-F238E27FC236}">
              <a16:creationId xmlns="" xmlns:a16="http://schemas.microsoft.com/office/drawing/2014/main" id="{00000000-0008-0000-04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13</xdr:row>
      <xdr:rowOff>171450</xdr:rowOff>
    </xdr:to>
    <xdr:sp macro="" textlink="">
      <xdr:nvSpPr>
        <xdr:cNvPr id="6239" name="Text Box 16">
          <a:extLst>
            <a:ext uri="{FF2B5EF4-FFF2-40B4-BE49-F238E27FC236}">
              <a16:creationId xmlns="" xmlns:a16="http://schemas.microsoft.com/office/drawing/2014/main" id="{00000000-0008-0000-04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13</xdr:row>
      <xdr:rowOff>171450</xdr:rowOff>
    </xdr:to>
    <xdr:sp macro="" textlink="">
      <xdr:nvSpPr>
        <xdr:cNvPr id="6240" name="Text Box 17">
          <a:extLst>
            <a:ext uri="{FF2B5EF4-FFF2-40B4-BE49-F238E27FC236}">
              <a16:creationId xmlns="" xmlns:a16="http://schemas.microsoft.com/office/drawing/2014/main" id="{00000000-0008-0000-04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13</xdr:row>
      <xdr:rowOff>171450</xdr:rowOff>
    </xdr:to>
    <xdr:sp macro="" textlink="">
      <xdr:nvSpPr>
        <xdr:cNvPr id="6241" name="Text Box 18">
          <a:extLst>
            <a:ext uri="{FF2B5EF4-FFF2-40B4-BE49-F238E27FC236}">
              <a16:creationId xmlns="" xmlns:a16="http://schemas.microsoft.com/office/drawing/2014/main" id="{00000000-0008-0000-04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13</xdr:row>
      <xdr:rowOff>171450</xdr:rowOff>
    </xdr:to>
    <xdr:sp macro="" textlink="">
      <xdr:nvSpPr>
        <xdr:cNvPr id="6242" name="Text Box 19">
          <a:extLst>
            <a:ext uri="{FF2B5EF4-FFF2-40B4-BE49-F238E27FC236}">
              <a16:creationId xmlns="" xmlns:a16="http://schemas.microsoft.com/office/drawing/2014/main" id="{00000000-0008-0000-04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504825</xdr:rowOff>
    </xdr:from>
    <xdr:to>
      <xdr:col>4</xdr:col>
      <xdr:colOff>95250</xdr:colOff>
      <xdr:row>14</xdr:row>
      <xdr:rowOff>441735</xdr:rowOff>
    </xdr:to>
    <xdr:sp macro="" textlink="">
      <xdr:nvSpPr>
        <xdr:cNvPr id="9" name="Text Box 15">
          <a:extLst>
            <a:ext uri="{FF2B5EF4-FFF2-40B4-BE49-F238E27FC236}">
              <a16:creationId xmlns="" xmlns:a16="http://schemas.microsoft.com/office/drawing/2014/main" id="{00000000-0008-0000-04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90</xdr:row>
      <xdr:rowOff>0</xdr:rowOff>
    </xdr:from>
    <xdr:ext cx="95250" cy="213632"/>
    <xdr:sp macro="" textlink="">
      <xdr:nvSpPr>
        <xdr:cNvPr id="11" name="Text Box 15">
          <a:extLst>
            <a:ext uri="{FF2B5EF4-FFF2-40B4-BE49-F238E27FC236}">
              <a16:creationId xmlns="" xmlns:a16="http://schemas.microsoft.com/office/drawing/2014/main" id="{00000000-0008-0000-04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 name="Text Box 15">
          <a:extLst>
            <a:ext uri="{FF2B5EF4-FFF2-40B4-BE49-F238E27FC236}">
              <a16:creationId xmlns="" xmlns:a16="http://schemas.microsoft.com/office/drawing/2014/main" id="{00000000-0008-0000-04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 name="Text Box 15">
          <a:extLst>
            <a:ext uri="{FF2B5EF4-FFF2-40B4-BE49-F238E27FC236}">
              <a16:creationId xmlns="" xmlns:a16="http://schemas.microsoft.com/office/drawing/2014/main" id="{00000000-0008-0000-04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 name="Text Box 15">
          <a:extLst>
            <a:ext uri="{FF2B5EF4-FFF2-40B4-BE49-F238E27FC236}">
              <a16:creationId xmlns="" xmlns:a16="http://schemas.microsoft.com/office/drawing/2014/main" id="{00000000-0008-0000-04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 name="Text Box 15">
          <a:extLst>
            <a:ext uri="{FF2B5EF4-FFF2-40B4-BE49-F238E27FC236}">
              <a16:creationId xmlns="" xmlns:a16="http://schemas.microsoft.com/office/drawing/2014/main" id="{00000000-0008-0000-04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 name="Text Box 15">
          <a:extLst>
            <a:ext uri="{FF2B5EF4-FFF2-40B4-BE49-F238E27FC236}">
              <a16:creationId xmlns="" xmlns:a16="http://schemas.microsoft.com/office/drawing/2014/main" id="{00000000-0008-0000-04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 name="Text Box 15">
          <a:extLst>
            <a:ext uri="{FF2B5EF4-FFF2-40B4-BE49-F238E27FC236}">
              <a16:creationId xmlns="" xmlns:a16="http://schemas.microsoft.com/office/drawing/2014/main" id="{00000000-0008-0000-04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 name="Text Box 15">
          <a:extLst>
            <a:ext uri="{FF2B5EF4-FFF2-40B4-BE49-F238E27FC236}">
              <a16:creationId xmlns="" xmlns:a16="http://schemas.microsoft.com/office/drawing/2014/main" id="{00000000-0008-0000-04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 name="Text Box 15">
          <a:extLst>
            <a:ext uri="{FF2B5EF4-FFF2-40B4-BE49-F238E27FC236}">
              <a16:creationId xmlns="" xmlns:a16="http://schemas.microsoft.com/office/drawing/2014/main" id="{00000000-0008-0000-04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 name="Text Box 15">
          <a:extLst>
            <a:ext uri="{FF2B5EF4-FFF2-40B4-BE49-F238E27FC236}">
              <a16:creationId xmlns="" xmlns:a16="http://schemas.microsoft.com/office/drawing/2014/main" id="{00000000-0008-0000-04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 name="Text Box 15">
          <a:extLst>
            <a:ext uri="{FF2B5EF4-FFF2-40B4-BE49-F238E27FC236}">
              <a16:creationId xmlns="" xmlns:a16="http://schemas.microsoft.com/office/drawing/2014/main" id="{00000000-0008-0000-04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 name="Text Box 15">
          <a:extLst>
            <a:ext uri="{FF2B5EF4-FFF2-40B4-BE49-F238E27FC236}">
              <a16:creationId xmlns="" xmlns:a16="http://schemas.microsoft.com/office/drawing/2014/main" id="{00000000-0008-0000-04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 name="Text Box 15">
          <a:extLst>
            <a:ext uri="{FF2B5EF4-FFF2-40B4-BE49-F238E27FC236}">
              <a16:creationId xmlns="" xmlns:a16="http://schemas.microsoft.com/office/drawing/2014/main" id="{00000000-0008-0000-04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 name="Text Box 15">
          <a:extLst>
            <a:ext uri="{FF2B5EF4-FFF2-40B4-BE49-F238E27FC236}">
              <a16:creationId xmlns="" xmlns:a16="http://schemas.microsoft.com/office/drawing/2014/main" id="{00000000-0008-0000-04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6" name="Text Box 16">
          <a:extLst>
            <a:ext uri="{FF2B5EF4-FFF2-40B4-BE49-F238E27FC236}">
              <a16:creationId xmlns="" xmlns:a16="http://schemas.microsoft.com/office/drawing/2014/main" id="{00000000-0008-0000-04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7" name="Text Box 17">
          <a:extLst>
            <a:ext uri="{FF2B5EF4-FFF2-40B4-BE49-F238E27FC236}">
              <a16:creationId xmlns="" xmlns:a16="http://schemas.microsoft.com/office/drawing/2014/main" id="{00000000-0008-0000-04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8" name="Text Box 18">
          <a:extLst>
            <a:ext uri="{FF2B5EF4-FFF2-40B4-BE49-F238E27FC236}">
              <a16:creationId xmlns="" xmlns:a16="http://schemas.microsoft.com/office/drawing/2014/main" id="{00000000-0008-0000-04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9" name="Text Box 19">
          <a:extLst>
            <a:ext uri="{FF2B5EF4-FFF2-40B4-BE49-F238E27FC236}">
              <a16:creationId xmlns="" xmlns:a16="http://schemas.microsoft.com/office/drawing/2014/main" id="{00000000-0008-0000-04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90</xdr:row>
      <xdr:rowOff>0</xdr:rowOff>
    </xdr:from>
    <xdr:ext cx="95250" cy="213632"/>
    <xdr:sp macro="" textlink="">
      <xdr:nvSpPr>
        <xdr:cNvPr id="30" name="Text Box 15">
          <a:extLst>
            <a:ext uri="{FF2B5EF4-FFF2-40B4-BE49-F238E27FC236}">
              <a16:creationId xmlns="" xmlns:a16="http://schemas.microsoft.com/office/drawing/2014/main" id="{00000000-0008-0000-04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1" name="Text Box 16">
          <a:extLst>
            <a:ext uri="{FF2B5EF4-FFF2-40B4-BE49-F238E27FC236}">
              <a16:creationId xmlns="" xmlns:a16="http://schemas.microsoft.com/office/drawing/2014/main" id="{00000000-0008-0000-04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2" name="Text Box 17">
          <a:extLst>
            <a:ext uri="{FF2B5EF4-FFF2-40B4-BE49-F238E27FC236}">
              <a16:creationId xmlns="" xmlns:a16="http://schemas.microsoft.com/office/drawing/2014/main" id="{00000000-0008-0000-04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3" name="Text Box 18">
          <a:extLst>
            <a:ext uri="{FF2B5EF4-FFF2-40B4-BE49-F238E27FC236}">
              <a16:creationId xmlns="" xmlns:a16="http://schemas.microsoft.com/office/drawing/2014/main" id="{00000000-0008-0000-04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4" name="Text Box 19">
          <a:extLst>
            <a:ext uri="{FF2B5EF4-FFF2-40B4-BE49-F238E27FC236}">
              <a16:creationId xmlns="" xmlns:a16="http://schemas.microsoft.com/office/drawing/2014/main" id="{00000000-0008-0000-04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 name="Text Box 15">
          <a:extLst>
            <a:ext uri="{FF2B5EF4-FFF2-40B4-BE49-F238E27FC236}">
              <a16:creationId xmlns="" xmlns:a16="http://schemas.microsoft.com/office/drawing/2014/main" id="{00000000-0008-0000-04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1" name="Text Box 16">
          <a:extLst>
            <a:ext uri="{FF2B5EF4-FFF2-40B4-BE49-F238E27FC236}">
              <a16:creationId xmlns="" xmlns:a16="http://schemas.microsoft.com/office/drawing/2014/main" id="{00000000-0008-0000-04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2" name="Text Box 17">
          <a:extLst>
            <a:ext uri="{FF2B5EF4-FFF2-40B4-BE49-F238E27FC236}">
              <a16:creationId xmlns="" xmlns:a16="http://schemas.microsoft.com/office/drawing/2014/main" id="{00000000-0008-0000-04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3" name="Text Box 18">
          <a:extLst>
            <a:ext uri="{FF2B5EF4-FFF2-40B4-BE49-F238E27FC236}">
              <a16:creationId xmlns="" xmlns:a16="http://schemas.microsoft.com/office/drawing/2014/main" id="{00000000-0008-0000-04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4" name="Text Box 19">
          <a:extLst>
            <a:ext uri="{FF2B5EF4-FFF2-40B4-BE49-F238E27FC236}">
              <a16:creationId xmlns="" xmlns:a16="http://schemas.microsoft.com/office/drawing/2014/main" id="{00000000-0008-0000-04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442269"/>
    <xdr:sp macro="" textlink="">
      <xdr:nvSpPr>
        <xdr:cNvPr id="45" name="Text Box 15">
          <a:extLst>
            <a:ext uri="{FF2B5EF4-FFF2-40B4-BE49-F238E27FC236}">
              <a16:creationId xmlns="" xmlns:a16="http://schemas.microsoft.com/office/drawing/2014/main" id="{00000000-0008-0000-04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 name="Text Box 15">
          <a:extLst>
            <a:ext uri="{FF2B5EF4-FFF2-40B4-BE49-F238E27FC236}">
              <a16:creationId xmlns="" xmlns:a16="http://schemas.microsoft.com/office/drawing/2014/main" id="{00000000-0008-0000-04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 name="Text Box 15">
          <a:extLst>
            <a:ext uri="{FF2B5EF4-FFF2-40B4-BE49-F238E27FC236}">
              <a16:creationId xmlns="" xmlns:a16="http://schemas.microsoft.com/office/drawing/2014/main" id="{00000000-0008-0000-04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 name="Text Box 15">
          <a:extLst>
            <a:ext uri="{FF2B5EF4-FFF2-40B4-BE49-F238E27FC236}">
              <a16:creationId xmlns="" xmlns:a16="http://schemas.microsoft.com/office/drawing/2014/main" id="{00000000-0008-0000-04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 name="Text Box 15">
          <a:extLst>
            <a:ext uri="{FF2B5EF4-FFF2-40B4-BE49-F238E27FC236}">
              <a16:creationId xmlns="" xmlns:a16="http://schemas.microsoft.com/office/drawing/2014/main" id="{00000000-0008-0000-04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 name="Text Box 15">
          <a:extLst>
            <a:ext uri="{FF2B5EF4-FFF2-40B4-BE49-F238E27FC236}">
              <a16:creationId xmlns="" xmlns:a16="http://schemas.microsoft.com/office/drawing/2014/main" id="{00000000-0008-0000-04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 name="Text Box 15">
          <a:extLst>
            <a:ext uri="{FF2B5EF4-FFF2-40B4-BE49-F238E27FC236}">
              <a16:creationId xmlns="" xmlns:a16="http://schemas.microsoft.com/office/drawing/2014/main" id="{00000000-0008-0000-04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 name="Text Box 15">
          <a:extLst>
            <a:ext uri="{FF2B5EF4-FFF2-40B4-BE49-F238E27FC236}">
              <a16:creationId xmlns="" xmlns:a16="http://schemas.microsoft.com/office/drawing/2014/main" id="{00000000-0008-0000-04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 name="Text Box 15">
          <a:extLst>
            <a:ext uri="{FF2B5EF4-FFF2-40B4-BE49-F238E27FC236}">
              <a16:creationId xmlns="" xmlns:a16="http://schemas.microsoft.com/office/drawing/2014/main" id="{00000000-0008-0000-04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 name="Text Box 15">
          <a:extLst>
            <a:ext uri="{FF2B5EF4-FFF2-40B4-BE49-F238E27FC236}">
              <a16:creationId xmlns="" xmlns:a16="http://schemas.microsoft.com/office/drawing/2014/main" id="{00000000-0008-0000-04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 name="Text Box 15">
          <a:extLst>
            <a:ext uri="{FF2B5EF4-FFF2-40B4-BE49-F238E27FC236}">
              <a16:creationId xmlns="" xmlns:a16="http://schemas.microsoft.com/office/drawing/2014/main" id="{00000000-0008-0000-04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 name="Text Box 15">
          <a:extLst>
            <a:ext uri="{FF2B5EF4-FFF2-40B4-BE49-F238E27FC236}">
              <a16:creationId xmlns="" xmlns:a16="http://schemas.microsoft.com/office/drawing/2014/main" id="{00000000-0008-0000-04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 name="Text Box 15">
          <a:extLst>
            <a:ext uri="{FF2B5EF4-FFF2-40B4-BE49-F238E27FC236}">
              <a16:creationId xmlns="" xmlns:a16="http://schemas.microsoft.com/office/drawing/2014/main" id="{00000000-0008-0000-04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 name="Text Box 15">
          <a:extLst>
            <a:ext uri="{FF2B5EF4-FFF2-40B4-BE49-F238E27FC236}">
              <a16:creationId xmlns="" xmlns:a16="http://schemas.microsoft.com/office/drawing/2014/main" id="{00000000-0008-0000-04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 name="Text Box 15">
          <a:extLst>
            <a:ext uri="{FF2B5EF4-FFF2-40B4-BE49-F238E27FC236}">
              <a16:creationId xmlns="" xmlns:a16="http://schemas.microsoft.com/office/drawing/2014/main" id="{00000000-0008-0000-04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0" name="Text Box 16">
          <a:extLst>
            <a:ext uri="{FF2B5EF4-FFF2-40B4-BE49-F238E27FC236}">
              <a16:creationId xmlns="" xmlns:a16="http://schemas.microsoft.com/office/drawing/2014/main" id="{00000000-0008-0000-04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1" name="Text Box 17">
          <a:extLst>
            <a:ext uri="{FF2B5EF4-FFF2-40B4-BE49-F238E27FC236}">
              <a16:creationId xmlns="" xmlns:a16="http://schemas.microsoft.com/office/drawing/2014/main" id="{00000000-0008-0000-04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2" name="Text Box 18">
          <a:extLst>
            <a:ext uri="{FF2B5EF4-FFF2-40B4-BE49-F238E27FC236}">
              <a16:creationId xmlns="" xmlns:a16="http://schemas.microsoft.com/office/drawing/2014/main" id="{00000000-0008-0000-04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3" name="Text Box 19">
          <a:extLst>
            <a:ext uri="{FF2B5EF4-FFF2-40B4-BE49-F238E27FC236}">
              <a16:creationId xmlns="" xmlns:a16="http://schemas.microsoft.com/office/drawing/2014/main" id="{00000000-0008-0000-04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 name="Text Box 15">
          <a:extLst>
            <a:ext uri="{FF2B5EF4-FFF2-40B4-BE49-F238E27FC236}">
              <a16:creationId xmlns="" xmlns:a16="http://schemas.microsoft.com/office/drawing/2014/main" id="{00000000-0008-0000-04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5" name="Text Box 16">
          <a:extLst>
            <a:ext uri="{FF2B5EF4-FFF2-40B4-BE49-F238E27FC236}">
              <a16:creationId xmlns="" xmlns:a16="http://schemas.microsoft.com/office/drawing/2014/main" id="{00000000-0008-0000-04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6" name="Text Box 17">
          <a:extLst>
            <a:ext uri="{FF2B5EF4-FFF2-40B4-BE49-F238E27FC236}">
              <a16:creationId xmlns="" xmlns:a16="http://schemas.microsoft.com/office/drawing/2014/main" id="{00000000-0008-0000-04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7" name="Text Box 18">
          <a:extLst>
            <a:ext uri="{FF2B5EF4-FFF2-40B4-BE49-F238E27FC236}">
              <a16:creationId xmlns="" xmlns:a16="http://schemas.microsoft.com/office/drawing/2014/main" id="{00000000-0008-0000-04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8" name="Text Box 19">
          <a:extLst>
            <a:ext uri="{FF2B5EF4-FFF2-40B4-BE49-F238E27FC236}">
              <a16:creationId xmlns="" xmlns:a16="http://schemas.microsoft.com/office/drawing/2014/main" id="{00000000-0008-0000-04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 name="Text Box 15">
          <a:extLst>
            <a:ext uri="{FF2B5EF4-FFF2-40B4-BE49-F238E27FC236}">
              <a16:creationId xmlns="" xmlns:a16="http://schemas.microsoft.com/office/drawing/2014/main" id="{00000000-0008-0000-04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0" name="Text Box 16">
          <a:extLst>
            <a:ext uri="{FF2B5EF4-FFF2-40B4-BE49-F238E27FC236}">
              <a16:creationId xmlns="" xmlns:a16="http://schemas.microsoft.com/office/drawing/2014/main" id="{00000000-0008-0000-04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1" name="Text Box 17">
          <a:extLst>
            <a:ext uri="{FF2B5EF4-FFF2-40B4-BE49-F238E27FC236}">
              <a16:creationId xmlns="" xmlns:a16="http://schemas.microsoft.com/office/drawing/2014/main" id="{00000000-0008-0000-04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2" name="Text Box 18">
          <a:extLst>
            <a:ext uri="{FF2B5EF4-FFF2-40B4-BE49-F238E27FC236}">
              <a16:creationId xmlns="" xmlns:a16="http://schemas.microsoft.com/office/drawing/2014/main" id="{00000000-0008-0000-04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3" name="Text Box 19">
          <a:extLst>
            <a:ext uri="{FF2B5EF4-FFF2-40B4-BE49-F238E27FC236}">
              <a16:creationId xmlns="" xmlns:a16="http://schemas.microsoft.com/office/drawing/2014/main" id="{00000000-0008-0000-04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504825</xdr:rowOff>
    </xdr:from>
    <xdr:ext cx="95250" cy="442269"/>
    <xdr:sp macro="" textlink="">
      <xdr:nvSpPr>
        <xdr:cNvPr id="74" name="Text Box 15">
          <a:extLst>
            <a:ext uri="{FF2B5EF4-FFF2-40B4-BE49-F238E27FC236}">
              <a16:creationId xmlns="" xmlns:a16="http://schemas.microsoft.com/office/drawing/2014/main" id="{00000000-0008-0000-04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5" name="Text Box 15">
          <a:extLst>
            <a:ext uri="{FF2B5EF4-FFF2-40B4-BE49-F238E27FC236}">
              <a16:creationId xmlns="" xmlns:a16="http://schemas.microsoft.com/office/drawing/2014/main" id="{00000000-0008-0000-04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6" name="Text Box 15">
          <a:extLst>
            <a:ext uri="{FF2B5EF4-FFF2-40B4-BE49-F238E27FC236}">
              <a16:creationId xmlns="" xmlns:a16="http://schemas.microsoft.com/office/drawing/2014/main" id="{00000000-0008-0000-04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7" name="Text Box 15">
          <a:extLst>
            <a:ext uri="{FF2B5EF4-FFF2-40B4-BE49-F238E27FC236}">
              <a16:creationId xmlns="" xmlns:a16="http://schemas.microsoft.com/office/drawing/2014/main" id="{00000000-0008-0000-04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8" name="Text Box 15">
          <a:extLst>
            <a:ext uri="{FF2B5EF4-FFF2-40B4-BE49-F238E27FC236}">
              <a16:creationId xmlns="" xmlns:a16="http://schemas.microsoft.com/office/drawing/2014/main" id="{00000000-0008-0000-04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9" name="Text Box 15">
          <a:extLst>
            <a:ext uri="{FF2B5EF4-FFF2-40B4-BE49-F238E27FC236}">
              <a16:creationId xmlns="" xmlns:a16="http://schemas.microsoft.com/office/drawing/2014/main" id="{00000000-0008-0000-04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0" name="Text Box 15">
          <a:extLst>
            <a:ext uri="{FF2B5EF4-FFF2-40B4-BE49-F238E27FC236}">
              <a16:creationId xmlns="" xmlns:a16="http://schemas.microsoft.com/office/drawing/2014/main" id="{00000000-0008-0000-04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1" name="Text Box 15">
          <a:extLst>
            <a:ext uri="{FF2B5EF4-FFF2-40B4-BE49-F238E27FC236}">
              <a16:creationId xmlns="" xmlns:a16="http://schemas.microsoft.com/office/drawing/2014/main" id="{00000000-0008-0000-04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2" name="Text Box 15">
          <a:extLst>
            <a:ext uri="{FF2B5EF4-FFF2-40B4-BE49-F238E27FC236}">
              <a16:creationId xmlns="" xmlns:a16="http://schemas.microsoft.com/office/drawing/2014/main" id="{00000000-0008-0000-04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3" name="Text Box 15">
          <a:extLst>
            <a:ext uri="{FF2B5EF4-FFF2-40B4-BE49-F238E27FC236}">
              <a16:creationId xmlns="" xmlns:a16="http://schemas.microsoft.com/office/drawing/2014/main" id="{00000000-0008-0000-04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4" name="Text Box 15">
          <a:extLst>
            <a:ext uri="{FF2B5EF4-FFF2-40B4-BE49-F238E27FC236}">
              <a16:creationId xmlns="" xmlns:a16="http://schemas.microsoft.com/office/drawing/2014/main" id="{00000000-0008-0000-04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5" name="Text Box 15">
          <a:extLst>
            <a:ext uri="{FF2B5EF4-FFF2-40B4-BE49-F238E27FC236}">
              <a16:creationId xmlns="" xmlns:a16="http://schemas.microsoft.com/office/drawing/2014/main" id="{00000000-0008-0000-04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6" name="Text Box 15">
          <a:extLst>
            <a:ext uri="{FF2B5EF4-FFF2-40B4-BE49-F238E27FC236}">
              <a16:creationId xmlns="" xmlns:a16="http://schemas.microsoft.com/office/drawing/2014/main" id="{00000000-0008-0000-04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7" name="Text Box 15">
          <a:extLst>
            <a:ext uri="{FF2B5EF4-FFF2-40B4-BE49-F238E27FC236}">
              <a16:creationId xmlns="" xmlns:a16="http://schemas.microsoft.com/office/drawing/2014/main" id="{00000000-0008-0000-04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8" name="Text Box 15">
          <a:extLst>
            <a:ext uri="{FF2B5EF4-FFF2-40B4-BE49-F238E27FC236}">
              <a16:creationId xmlns="" xmlns:a16="http://schemas.microsoft.com/office/drawing/2014/main" id="{00000000-0008-0000-04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89" name="Text Box 16">
          <a:extLst>
            <a:ext uri="{FF2B5EF4-FFF2-40B4-BE49-F238E27FC236}">
              <a16:creationId xmlns="" xmlns:a16="http://schemas.microsoft.com/office/drawing/2014/main" id="{00000000-0008-0000-04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0" name="Text Box 17">
          <a:extLst>
            <a:ext uri="{FF2B5EF4-FFF2-40B4-BE49-F238E27FC236}">
              <a16:creationId xmlns="" xmlns:a16="http://schemas.microsoft.com/office/drawing/2014/main" id="{00000000-0008-0000-04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1" name="Text Box 18">
          <a:extLst>
            <a:ext uri="{FF2B5EF4-FFF2-40B4-BE49-F238E27FC236}">
              <a16:creationId xmlns="" xmlns:a16="http://schemas.microsoft.com/office/drawing/2014/main" id="{00000000-0008-0000-04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2" name="Text Box 19">
          <a:extLst>
            <a:ext uri="{FF2B5EF4-FFF2-40B4-BE49-F238E27FC236}">
              <a16:creationId xmlns="" xmlns:a16="http://schemas.microsoft.com/office/drawing/2014/main" id="{00000000-0008-0000-04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93" name="Text Box 15">
          <a:extLst>
            <a:ext uri="{FF2B5EF4-FFF2-40B4-BE49-F238E27FC236}">
              <a16:creationId xmlns="" xmlns:a16="http://schemas.microsoft.com/office/drawing/2014/main" id="{00000000-0008-0000-04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4" name="Text Box 16">
          <a:extLst>
            <a:ext uri="{FF2B5EF4-FFF2-40B4-BE49-F238E27FC236}">
              <a16:creationId xmlns="" xmlns:a16="http://schemas.microsoft.com/office/drawing/2014/main" id="{00000000-0008-0000-04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5" name="Text Box 17">
          <a:extLst>
            <a:ext uri="{FF2B5EF4-FFF2-40B4-BE49-F238E27FC236}">
              <a16:creationId xmlns="" xmlns:a16="http://schemas.microsoft.com/office/drawing/2014/main" id="{00000000-0008-0000-04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6" name="Text Box 18">
          <a:extLst>
            <a:ext uri="{FF2B5EF4-FFF2-40B4-BE49-F238E27FC236}">
              <a16:creationId xmlns="" xmlns:a16="http://schemas.microsoft.com/office/drawing/2014/main" id="{00000000-0008-0000-04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7" name="Text Box 19">
          <a:extLst>
            <a:ext uri="{FF2B5EF4-FFF2-40B4-BE49-F238E27FC236}">
              <a16:creationId xmlns="" xmlns:a16="http://schemas.microsoft.com/office/drawing/2014/main" id="{00000000-0008-0000-04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98" name="Text Box 15">
          <a:extLst>
            <a:ext uri="{FF2B5EF4-FFF2-40B4-BE49-F238E27FC236}">
              <a16:creationId xmlns="" xmlns:a16="http://schemas.microsoft.com/office/drawing/2014/main" id="{00000000-0008-0000-04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99" name="Text Box 15">
          <a:extLst>
            <a:ext uri="{FF2B5EF4-FFF2-40B4-BE49-F238E27FC236}">
              <a16:creationId xmlns="" xmlns:a16="http://schemas.microsoft.com/office/drawing/2014/main" id="{00000000-0008-0000-04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0" name="Text Box 15">
          <a:extLst>
            <a:ext uri="{FF2B5EF4-FFF2-40B4-BE49-F238E27FC236}">
              <a16:creationId xmlns="" xmlns:a16="http://schemas.microsoft.com/office/drawing/2014/main" id="{00000000-0008-0000-04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01" name="Text Box 15">
          <a:extLst>
            <a:ext uri="{FF2B5EF4-FFF2-40B4-BE49-F238E27FC236}">
              <a16:creationId xmlns="" xmlns:a16="http://schemas.microsoft.com/office/drawing/2014/main" id="{00000000-0008-0000-04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02" name="Text Box 15">
          <a:extLst>
            <a:ext uri="{FF2B5EF4-FFF2-40B4-BE49-F238E27FC236}">
              <a16:creationId xmlns="" xmlns:a16="http://schemas.microsoft.com/office/drawing/2014/main" id="{00000000-0008-0000-04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03" name="Text Box 15">
          <a:extLst>
            <a:ext uri="{FF2B5EF4-FFF2-40B4-BE49-F238E27FC236}">
              <a16:creationId xmlns="" xmlns:a16="http://schemas.microsoft.com/office/drawing/2014/main" id="{00000000-0008-0000-04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04" name="Text Box 15">
          <a:extLst>
            <a:ext uri="{FF2B5EF4-FFF2-40B4-BE49-F238E27FC236}">
              <a16:creationId xmlns="" xmlns:a16="http://schemas.microsoft.com/office/drawing/2014/main" id="{00000000-0008-0000-04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5" name="Text Box 15">
          <a:extLst>
            <a:ext uri="{FF2B5EF4-FFF2-40B4-BE49-F238E27FC236}">
              <a16:creationId xmlns="" xmlns:a16="http://schemas.microsoft.com/office/drawing/2014/main" id="{00000000-0008-0000-04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6" name="Text Box 15">
          <a:extLst>
            <a:ext uri="{FF2B5EF4-FFF2-40B4-BE49-F238E27FC236}">
              <a16:creationId xmlns="" xmlns:a16="http://schemas.microsoft.com/office/drawing/2014/main" id="{00000000-0008-0000-04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7" name="Text Box 15">
          <a:extLst>
            <a:ext uri="{FF2B5EF4-FFF2-40B4-BE49-F238E27FC236}">
              <a16:creationId xmlns="" xmlns:a16="http://schemas.microsoft.com/office/drawing/2014/main" id="{00000000-0008-0000-04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8" name="Text Box 15">
          <a:extLst>
            <a:ext uri="{FF2B5EF4-FFF2-40B4-BE49-F238E27FC236}">
              <a16:creationId xmlns="" xmlns:a16="http://schemas.microsoft.com/office/drawing/2014/main" id="{00000000-0008-0000-04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9" name="Text Box 15">
          <a:extLst>
            <a:ext uri="{FF2B5EF4-FFF2-40B4-BE49-F238E27FC236}">
              <a16:creationId xmlns="" xmlns:a16="http://schemas.microsoft.com/office/drawing/2014/main" id="{00000000-0008-0000-04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0" name="Text Box 15">
          <a:extLst>
            <a:ext uri="{FF2B5EF4-FFF2-40B4-BE49-F238E27FC236}">
              <a16:creationId xmlns="" xmlns:a16="http://schemas.microsoft.com/office/drawing/2014/main" id="{00000000-0008-0000-04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1" name="Text Box 15">
          <a:extLst>
            <a:ext uri="{FF2B5EF4-FFF2-40B4-BE49-F238E27FC236}">
              <a16:creationId xmlns="" xmlns:a16="http://schemas.microsoft.com/office/drawing/2014/main" id="{00000000-0008-0000-04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2" name="Text Box 15">
          <a:extLst>
            <a:ext uri="{FF2B5EF4-FFF2-40B4-BE49-F238E27FC236}">
              <a16:creationId xmlns="" xmlns:a16="http://schemas.microsoft.com/office/drawing/2014/main" id="{00000000-0008-0000-04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3" name="Text Box 15">
          <a:extLst>
            <a:ext uri="{FF2B5EF4-FFF2-40B4-BE49-F238E27FC236}">
              <a16:creationId xmlns="" xmlns:a16="http://schemas.microsoft.com/office/drawing/2014/main" id="{00000000-0008-0000-04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4" name="Text Box 15">
          <a:extLst>
            <a:ext uri="{FF2B5EF4-FFF2-40B4-BE49-F238E27FC236}">
              <a16:creationId xmlns="" xmlns:a16="http://schemas.microsoft.com/office/drawing/2014/main" id="{00000000-0008-0000-04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5" name="Text Box 15">
          <a:extLst>
            <a:ext uri="{FF2B5EF4-FFF2-40B4-BE49-F238E27FC236}">
              <a16:creationId xmlns="" xmlns:a16="http://schemas.microsoft.com/office/drawing/2014/main" id="{00000000-0008-0000-04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6" name="Text Box 15">
          <a:extLst>
            <a:ext uri="{FF2B5EF4-FFF2-40B4-BE49-F238E27FC236}">
              <a16:creationId xmlns="" xmlns:a16="http://schemas.microsoft.com/office/drawing/2014/main" id="{00000000-0008-0000-04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7" name="Text Box 15">
          <a:extLst>
            <a:ext uri="{FF2B5EF4-FFF2-40B4-BE49-F238E27FC236}">
              <a16:creationId xmlns="" xmlns:a16="http://schemas.microsoft.com/office/drawing/2014/main" id="{00000000-0008-0000-04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8" name="Text Box 15">
          <a:extLst>
            <a:ext uri="{FF2B5EF4-FFF2-40B4-BE49-F238E27FC236}">
              <a16:creationId xmlns="" xmlns:a16="http://schemas.microsoft.com/office/drawing/2014/main" id="{00000000-0008-0000-04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9" name="Text Box 15">
          <a:extLst>
            <a:ext uri="{FF2B5EF4-FFF2-40B4-BE49-F238E27FC236}">
              <a16:creationId xmlns="" xmlns:a16="http://schemas.microsoft.com/office/drawing/2014/main" id="{00000000-0008-0000-04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0" name="Text Box 15">
          <a:extLst>
            <a:ext uri="{FF2B5EF4-FFF2-40B4-BE49-F238E27FC236}">
              <a16:creationId xmlns="" xmlns:a16="http://schemas.microsoft.com/office/drawing/2014/main" id="{00000000-0008-0000-04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1" name="Text Box 15">
          <a:extLst>
            <a:ext uri="{FF2B5EF4-FFF2-40B4-BE49-F238E27FC236}">
              <a16:creationId xmlns="" xmlns:a16="http://schemas.microsoft.com/office/drawing/2014/main" id="{00000000-0008-0000-04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2" name="Text Box 15">
          <a:extLst>
            <a:ext uri="{FF2B5EF4-FFF2-40B4-BE49-F238E27FC236}">
              <a16:creationId xmlns="" xmlns:a16="http://schemas.microsoft.com/office/drawing/2014/main" id="{00000000-0008-0000-04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3" name="Text Box 15">
          <a:extLst>
            <a:ext uri="{FF2B5EF4-FFF2-40B4-BE49-F238E27FC236}">
              <a16:creationId xmlns="" xmlns:a16="http://schemas.microsoft.com/office/drawing/2014/main" id="{00000000-0008-0000-04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 name="Text Box 15">
          <a:extLst>
            <a:ext uri="{FF2B5EF4-FFF2-40B4-BE49-F238E27FC236}">
              <a16:creationId xmlns="" xmlns:a16="http://schemas.microsoft.com/office/drawing/2014/main" id="{00000000-0008-0000-04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5" name="Text Box 15">
          <a:extLst>
            <a:ext uri="{FF2B5EF4-FFF2-40B4-BE49-F238E27FC236}">
              <a16:creationId xmlns="" xmlns:a16="http://schemas.microsoft.com/office/drawing/2014/main" id="{00000000-0008-0000-04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6" name="Text Box 15">
          <a:extLst>
            <a:ext uri="{FF2B5EF4-FFF2-40B4-BE49-F238E27FC236}">
              <a16:creationId xmlns="" xmlns:a16="http://schemas.microsoft.com/office/drawing/2014/main" id="{00000000-0008-0000-04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7" name="Text Box 15">
          <a:extLst>
            <a:ext uri="{FF2B5EF4-FFF2-40B4-BE49-F238E27FC236}">
              <a16:creationId xmlns="" xmlns:a16="http://schemas.microsoft.com/office/drawing/2014/main" id="{00000000-0008-0000-04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8" name="Text Box 15">
          <a:extLst>
            <a:ext uri="{FF2B5EF4-FFF2-40B4-BE49-F238E27FC236}">
              <a16:creationId xmlns="" xmlns:a16="http://schemas.microsoft.com/office/drawing/2014/main" id="{00000000-0008-0000-04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9" name="Text Box 15">
          <a:extLst>
            <a:ext uri="{FF2B5EF4-FFF2-40B4-BE49-F238E27FC236}">
              <a16:creationId xmlns="" xmlns:a16="http://schemas.microsoft.com/office/drawing/2014/main" id="{00000000-0008-0000-04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0" name="Text Box 15">
          <a:extLst>
            <a:ext uri="{FF2B5EF4-FFF2-40B4-BE49-F238E27FC236}">
              <a16:creationId xmlns="" xmlns:a16="http://schemas.microsoft.com/office/drawing/2014/main" id="{00000000-0008-0000-04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1" name="Text Box 15">
          <a:extLst>
            <a:ext uri="{FF2B5EF4-FFF2-40B4-BE49-F238E27FC236}">
              <a16:creationId xmlns="" xmlns:a16="http://schemas.microsoft.com/office/drawing/2014/main" id="{00000000-0008-0000-04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2" name="Text Box 15">
          <a:extLst>
            <a:ext uri="{FF2B5EF4-FFF2-40B4-BE49-F238E27FC236}">
              <a16:creationId xmlns="" xmlns:a16="http://schemas.microsoft.com/office/drawing/2014/main" id="{00000000-0008-0000-04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3" name="Text Box 15">
          <a:extLst>
            <a:ext uri="{FF2B5EF4-FFF2-40B4-BE49-F238E27FC236}">
              <a16:creationId xmlns="" xmlns:a16="http://schemas.microsoft.com/office/drawing/2014/main" id="{00000000-0008-0000-04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4" name="Text Box 15">
          <a:extLst>
            <a:ext uri="{FF2B5EF4-FFF2-40B4-BE49-F238E27FC236}">
              <a16:creationId xmlns="" xmlns:a16="http://schemas.microsoft.com/office/drawing/2014/main" id="{00000000-0008-0000-04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5" name="Text Box 15">
          <a:extLst>
            <a:ext uri="{FF2B5EF4-FFF2-40B4-BE49-F238E27FC236}">
              <a16:creationId xmlns="" xmlns:a16="http://schemas.microsoft.com/office/drawing/2014/main" id="{00000000-0008-0000-04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6" name="Text Box 15">
          <a:extLst>
            <a:ext uri="{FF2B5EF4-FFF2-40B4-BE49-F238E27FC236}">
              <a16:creationId xmlns="" xmlns:a16="http://schemas.microsoft.com/office/drawing/2014/main" id="{00000000-0008-0000-04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7" name="Text Box 15">
          <a:extLst>
            <a:ext uri="{FF2B5EF4-FFF2-40B4-BE49-F238E27FC236}">
              <a16:creationId xmlns="" xmlns:a16="http://schemas.microsoft.com/office/drawing/2014/main" id="{00000000-0008-0000-04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8" name="Text Box 15">
          <a:extLst>
            <a:ext uri="{FF2B5EF4-FFF2-40B4-BE49-F238E27FC236}">
              <a16:creationId xmlns="" xmlns:a16="http://schemas.microsoft.com/office/drawing/2014/main" id="{00000000-0008-0000-04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9" name="Text Box 15">
          <a:extLst>
            <a:ext uri="{FF2B5EF4-FFF2-40B4-BE49-F238E27FC236}">
              <a16:creationId xmlns="" xmlns:a16="http://schemas.microsoft.com/office/drawing/2014/main" id="{00000000-0008-0000-04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0" name="Text Box 15">
          <a:extLst>
            <a:ext uri="{FF2B5EF4-FFF2-40B4-BE49-F238E27FC236}">
              <a16:creationId xmlns="" xmlns:a16="http://schemas.microsoft.com/office/drawing/2014/main" id="{00000000-0008-0000-04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1" name="Text Box 15">
          <a:extLst>
            <a:ext uri="{FF2B5EF4-FFF2-40B4-BE49-F238E27FC236}">
              <a16:creationId xmlns="" xmlns:a16="http://schemas.microsoft.com/office/drawing/2014/main" id="{00000000-0008-0000-04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2" name="Text Box 15">
          <a:extLst>
            <a:ext uri="{FF2B5EF4-FFF2-40B4-BE49-F238E27FC236}">
              <a16:creationId xmlns="" xmlns:a16="http://schemas.microsoft.com/office/drawing/2014/main" id="{00000000-0008-0000-04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3" name="Text Box 15">
          <a:extLst>
            <a:ext uri="{FF2B5EF4-FFF2-40B4-BE49-F238E27FC236}">
              <a16:creationId xmlns="" xmlns:a16="http://schemas.microsoft.com/office/drawing/2014/main" id="{00000000-0008-0000-04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4" name="Text Box 15">
          <a:extLst>
            <a:ext uri="{FF2B5EF4-FFF2-40B4-BE49-F238E27FC236}">
              <a16:creationId xmlns="" xmlns:a16="http://schemas.microsoft.com/office/drawing/2014/main" id="{00000000-0008-0000-04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5" name="Text Box 15">
          <a:extLst>
            <a:ext uri="{FF2B5EF4-FFF2-40B4-BE49-F238E27FC236}">
              <a16:creationId xmlns="" xmlns:a16="http://schemas.microsoft.com/office/drawing/2014/main" id="{00000000-0008-0000-04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6" name="Text Box 15">
          <a:extLst>
            <a:ext uri="{FF2B5EF4-FFF2-40B4-BE49-F238E27FC236}">
              <a16:creationId xmlns="" xmlns:a16="http://schemas.microsoft.com/office/drawing/2014/main" id="{00000000-0008-0000-04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7" name="Text Box 15">
          <a:extLst>
            <a:ext uri="{FF2B5EF4-FFF2-40B4-BE49-F238E27FC236}">
              <a16:creationId xmlns="" xmlns:a16="http://schemas.microsoft.com/office/drawing/2014/main" id="{00000000-0008-0000-04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8" name="Text Box 15">
          <a:extLst>
            <a:ext uri="{FF2B5EF4-FFF2-40B4-BE49-F238E27FC236}">
              <a16:creationId xmlns="" xmlns:a16="http://schemas.microsoft.com/office/drawing/2014/main" id="{00000000-0008-0000-04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9" name="Text Box 15">
          <a:extLst>
            <a:ext uri="{FF2B5EF4-FFF2-40B4-BE49-F238E27FC236}">
              <a16:creationId xmlns="" xmlns:a16="http://schemas.microsoft.com/office/drawing/2014/main" id="{00000000-0008-0000-04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0" name="Text Box 15">
          <a:extLst>
            <a:ext uri="{FF2B5EF4-FFF2-40B4-BE49-F238E27FC236}">
              <a16:creationId xmlns="" xmlns:a16="http://schemas.microsoft.com/office/drawing/2014/main" id="{00000000-0008-0000-04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1" name="Text Box 15">
          <a:extLst>
            <a:ext uri="{FF2B5EF4-FFF2-40B4-BE49-F238E27FC236}">
              <a16:creationId xmlns="" xmlns:a16="http://schemas.microsoft.com/office/drawing/2014/main" id="{00000000-0008-0000-04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2" name="Text Box 15">
          <a:extLst>
            <a:ext uri="{FF2B5EF4-FFF2-40B4-BE49-F238E27FC236}">
              <a16:creationId xmlns="" xmlns:a16="http://schemas.microsoft.com/office/drawing/2014/main" id="{00000000-0008-0000-04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3" name="Text Box 15">
          <a:extLst>
            <a:ext uri="{FF2B5EF4-FFF2-40B4-BE49-F238E27FC236}">
              <a16:creationId xmlns="" xmlns:a16="http://schemas.microsoft.com/office/drawing/2014/main" id="{00000000-0008-0000-04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4" name="Text Box 15">
          <a:extLst>
            <a:ext uri="{FF2B5EF4-FFF2-40B4-BE49-F238E27FC236}">
              <a16:creationId xmlns="" xmlns:a16="http://schemas.microsoft.com/office/drawing/2014/main" id="{00000000-0008-0000-04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5" name="Text Box 15">
          <a:extLst>
            <a:ext uri="{FF2B5EF4-FFF2-40B4-BE49-F238E27FC236}">
              <a16:creationId xmlns="" xmlns:a16="http://schemas.microsoft.com/office/drawing/2014/main" id="{00000000-0008-0000-04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6" name="Text Box 15">
          <a:extLst>
            <a:ext uri="{FF2B5EF4-FFF2-40B4-BE49-F238E27FC236}">
              <a16:creationId xmlns="" xmlns:a16="http://schemas.microsoft.com/office/drawing/2014/main" id="{00000000-0008-0000-04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7" name="Text Box 15">
          <a:extLst>
            <a:ext uri="{FF2B5EF4-FFF2-40B4-BE49-F238E27FC236}">
              <a16:creationId xmlns="" xmlns:a16="http://schemas.microsoft.com/office/drawing/2014/main" id="{00000000-0008-0000-04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8" name="Text Box 15">
          <a:extLst>
            <a:ext uri="{FF2B5EF4-FFF2-40B4-BE49-F238E27FC236}">
              <a16:creationId xmlns="" xmlns:a16="http://schemas.microsoft.com/office/drawing/2014/main" id="{00000000-0008-0000-04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9" name="Text Box 15">
          <a:extLst>
            <a:ext uri="{FF2B5EF4-FFF2-40B4-BE49-F238E27FC236}">
              <a16:creationId xmlns="" xmlns:a16="http://schemas.microsoft.com/office/drawing/2014/main" id="{00000000-0008-0000-04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0" name="Text Box 15">
          <a:extLst>
            <a:ext uri="{FF2B5EF4-FFF2-40B4-BE49-F238E27FC236}">
              <a16:creationId xmlns="" xmlns:a16="http://schemas.microsoft.com/office/drawing/2014/main" id="{00000000-0008-0000-04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1" name="Text Box 15">
          <a:extLst>
            <a:ext uri="{FF2B5EF4-FFF2-40B4-BE49-F238E27FC236}">
              <a16:creationId xmlns="" xmlns:a16="http://schemas.microsoft.com/office/drawing/2014/main" id="{00000000-0008-0000-04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2" name="Text Box 15">
          <a:extLst>
            <a:ext uri="{FF2B5EF4-FFF2-40B4-BE49-F238E27FC236}">
              <a16:creationId xmlns="" xmlns:a16="http://schemas.microsoft.com/office/drawing/2014/main" id="{00000000-0008-0000-04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3" name="Text Box 15">
          <a:extLst>
            <a:ext uri="{FF2B5EF4-FFF2-40B4-BE49-F238E27FC236}">
              <a16:creationId xmlns="" xmlns:a16="http://schemas.microsoft.com/office/drawing/2014/main" id="{00000000-0008-0000-04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4" name="Text Box 15">
          <a:extLst>
            <a:ext uri="{FF2B5EF4-FFF2-40B4-BE49-F238E27FC236}">
              <a16:creationId xmlns="" xmlns:a16="http://schemas.microsoft.com/office/drawing/2014/main" id="{00000000-0008-0000-04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5" name="Text Box 15">
          <a:extLst>
            <a:ext uri="{FF2B5EF4-FFF2-40B4-BE49-F238E27FC236}">
              <a16:creationId xmlns="" xmlns:a16="http://schemas.microsoft.com/office/drawing/2014/main" id="{00000000-0008-0000-04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6" name="Text Box 15">
          <a:extLst>
            <a:ext uri="{FF2B5EF4-FFF2-40B4-BE49-F238E27FC236}">
              <a16:creationId xmlns="" xmlns:a16="http://schemas.microsoft.com/office/drawing/2014/main" id="{00000000-0008-0000-04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7" name="Text Box 15">
          <a:extLst>
            <a:ext uri="{FF2B5EF4-FFF2-40B4-BE49-F238E27FC236}">
              <a16:creationId xmlns="" xmlns:a16="http://schemas.microsoft.com/office/drawing/2014/main" id="{00000000-0008-0000-04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8" name="Text Box 15">
          <a:extLst>
            <a:ext uri="{FF2B5EF4-FFF2-40B4-BE49-F238E27FC236}">
              <a16:creationId xmlns="" xmlns:a16="http://schemas.microsoft.com/office/drawing/2014/main" id="{00000000-0008-0000-04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9" name="Text Box 15">
          <a:extLst>
            <a:ext uri="{FF2B5EF4-FFF2-40B4-BE49-F238E27FC236}">
              <a16:creationId xmlns="" xmlns:a16="http://schemas.microsoft.com/office/drawing/2014/main" id="{00000000-0008-0000-04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0" name="Text Box 15">
          <a:extLst>
            <a:ext uri="{FF2B5EF4-FFF2-40B4-BE49-F238E27FC236}">
              <a16:creationId xmlns="" xmlns:a16="http://schemas.microsoft.com/office/drawing/2014/main" id="{00000000-0008-0000-04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1" name="Text Box 15">
          <a:extLst>
            <a:ext uri="{FF2B5EF4-FFF2-40B4-BE49-F238E27FC236}">
              <a16:creationId xmlns="" xmlns:a16="http://schemas.microsoft.com/office/drawing/2014/main" id="{00000000-0008-0000-04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2" name="Text Box 15">
          <a:extLst>
            <a:ext uri="{FF2B5EF4-FFF2-40B4-BE49-F238E27FC236}">
              <a16:creationId xmlns="" xmlns:a16="http://schemas.microsoft.com/office/drawing/2014/main" id="{00000000-0008-0000-04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3" name="Text Box 15">
          <a:extLst>
            <a:ext uri="{FF2B5EF4-FFF2-40B4-BE49-F238E27FC236}">
              <a16:creationId xmlns="" xmlns:a16="http://schemas.microsoft.com/office/drawing/2014/main" id="{00000000-0008-0000-04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4" name="Text Box 15">
          <a:extLst>
            <a:ext uri="{FF2B5EF4-FFF2-40B4-BE49-F238E27FC236}">
              <a16:creationId xmlns="" xmlns:a16="http://schemas.microsoft.com/office/drawing/2014/main" id="{00000000-0008-0000-04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5" name="Text Box 15">
          <a:extLst>
            <a:ext uri="{FF2B5EF4-FFF2-40B4-BE49-F238E27FC236}">
              <a16:creationId xmlns="" xmlns:a16="http://schemas.microsoft.com/office/drawing/2014/main" id="{00000000-0008-0000-04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6" name="Text Box 15">
          <a:extLst>
            <a:ext uri="{FF2B5EF4-FFF2-40B4-BE49-F238E27FC236}">
              <a16:creationId xmlns="" xmlns:a16="http://schemas.microsoft.com/office/drawing/2014/main" id="{00000000-0008-0000-04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7" name="Text Box 15">
          <a:extLst>
            <a:ext uri="{FF2B5EF4-FFF2-40B4-BE49-F238E27FC236}">
              <a16:creationId xmlns="" xmlns:a16="http://schemas.microsoft.com/office/drawing/2014/main" id="{00000000-0008-0000-04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8" name="Text Box 15">
          <a:extLst>
            <a:ext uri="{FF2B5EF4-FFF2-40B4-BE49-F238E27FC236}">
              <a16:creationId xmlns="" xmlns:a16="http://schemas.microsoft.com/office/drawing/2014/main" id="{00000000-0008-0000-04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9" name="Text Box 15">
          <a:extLst>
            <a:ext uri="{FF2B5EF4-FFF2-40B4-BE49-F238E27FC236}">
              <a16:creationId xmlns="" xmlns:a16="http://schemas.microsoft.com/office/drawing/2014/main" id="{00000000-0008-0000-04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0" name="Text Box 15">
          <a:extLst>
            <a:ext uri="{FF2B5EF4-FFF2-40B4-BE49-F238E27FC236}">
              <a16:creationId xmlns="" xmlns:a16="http://schemas.microsoft.com/office/drawing/2014/main" id="{00000000-0008-0000-04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1" name="Text Box 15">
          <a:extLst>
            <a:ext uri="{FF2B5EF4-FFF2-40B4-BE49-F238E27FC236}">
              <a16:creationId xmlns="" xmlns:a16="http://schemas.microsoft.com/office/drawing/2014/main" id="{00000000-0008-0000-04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2" name="Text Box 15">
          <a:extLst>
            <a:ext uri="{FF2B5EF4-FFF2-40B4-BE49-F238E27FC236}">
              <a16:creationId xmlns="" xmlns:a16="http://schemas.microsoft.com/office/drawing/2014/main" id="{00000000-0008-0000-04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3" name="Text Box 15">
          <a:extLst>
            <a:ext uri="{FF2B5EF4-FFF2-40B4-BE49-F238E27FC236}">
              <a16:creationId xmlns="" xmlns:a16="http://schemas.microsoft.com/office/drawing/2014/main" id="{00000000-0008-0000-04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4" name="Text Box 15">
          <a:extLst>
            <a:ext uri="{FF2B5EF4-FFF2-40B4-BE49-F238E27FC236}">
              <a16:creationId xmlns="" xmlns:a16="http://schemas.microsoft.com/office/drawing/2014/main" id="{00000000-0008-0000-04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5" name="Text Box 15">
          <a:extLst>
            <a:ext uri="{FF2B5EF4-FFF2-40B4-BE49-F238E27FC236}">
              <a16:creationId xmlns="" xmlns:a16="http://schemas.microsoft.com/office/drawing/2014/main" id="{00000000-0008-0000-04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6" name="Text Box 15">
          <a:extLst>
            <a:ext uri="{FF2B5EF4-FFF2-40B4-BE49-F238E27FC236}">
              <a16:creationId xmlns="" xmlns:a16="http://schemas.microsoft.com/office/drawing/2014/main" id="{00000000-0008-0000-04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7" name="Text Box 15">
          <a:extLst>
            <a:ext uri="{FF2B5EF4-FFF2-40B4-BE49-F238E27FC236}">
              <a16:creationId xmlns="" xmlns:a16="http://schemas.microsoft.com/office/drawing/2014/main" id="{00000000-0008-0000-04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8" name="Text Box 15">
          <a:extLst>
            <a:ext uri="{FF2B5EF4-FFF2-40B4-BE49-F238E27FC236}">
              <a16:creationId xmlns="" xmlns:a16="http://schemas.microsoft.com/office/drawing/2014/main" id="{00000000-0008-0000-04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9" name="Text Box 15">
          <a:extLst>
            <a:ext uri="{FF2B5EF4-FFF2-40B4-BE49-F238E27FC236}">
              <a16:creationId xmlns="" xmlns:a16="http://schemas.microsoft.com/office/drawing/2014/main" id="{00000000-0008-0000-04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0" name="Text Box 15">
          <a:extLst>
            <a:ext uri="{FF2B5EF4-FFF2-40B4-BE49-F238E27FC236}">
              <a16:creationId xmlns="" xmlns:a16="http://schemas.microsoft.com/office/drawing/2014/main" id="{00000000-0008-0000-04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1" name="Text Box 15">
          <a:extLst>
            <a:ext uri="{FF2B5EF4-FFF2-40B4-BE49-F238E27FC236}">
              <a16:creationId xmlns="" xmlns:a16="http://schemas.microsoft.com/office/drawing/2014/main" id="{00000000-0008-0000-04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2" name="Text Box 15">
          <a:extLst>
            <a:ext uri="{FF2B5EF4-FFF2-40B4-BE49-F238E27FC236}">
              <a16:creationId xmlns="" xmlns:a16="http://schemas.microsoft.com/office/drawing/2014/main" id="{00000000-0008-0000-04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3" name="Text Box 15">
          <a:extLst>
            <a:ext uri="{FF2B5EF4-FFF2-40B4-BE49-F238E27FC236}">
              <a16:creationId xmlns="" xmlns:a16="http://schemas.microsoft.com/office/drawing/2014/main" id="{00000000-0008-0000-04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4" name="Text Box 15">
          <a:extLst>
            <a:ext uri="{FF2B5EF4-FFF2-40B4-BE49-F238E27FC236}">
              <a16:creationId xmlns="" xmlns:a16="http://schemas.microsoft.com/office/drawing/2014/main" id="{00000000-0008-0000-04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5" name="Text Box 15">
          <a:extLst>
            <a:ext uri="{FF2B5EF4-FFF2-40B4-BE49-F238E27FC236}">
              <a16:creationId xmlns="" xmlns:a16="http://schemas.microsoft.com/office/drawing/2014/main" id="{00000000-0008-0000-04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6" name="Text Box 15">
          <a:extLst>
            <a:ext uri="{FF2B5EF4-FFF2-40B4-BE49-F238E27FC236}">
              <a16:creationId xmlns="" xmlns:a16="http://schemas.microsoft.com/office/drawing/2014/main" id="{00000000-0008-0000-04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7" name="Text Box 15">
          <a:extLst>
            <a:ext uri="{FF2B5EF4-FFF2-40B4-BE49-F238E27FC236}">
              <a16:creationId xmlns="" xmlns:a16="http://schemas.microsoft.com/office/drawing/2014/main" id="{00000000-0008-0000-04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8" name="Text Box 15">
          <a:extLst>
            <a:ext uri="{FF2B5EF4-FFF2-40B4-BE49-F238E27FC236}">
              <a16:creationId xmlns="" xmlns:a16="http://schemas.microsoft.com/office/drawing/2014/main" id="{00000000-0008-0000-04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9" name="Text Box 15">
          <a:extLst>
            <a:ext uri="{FF2B5EF4-FFF2-40B4-BE49-F238E27FC236}">
              <a16:creationId xmlns="" xmlns:a16="http://schemas.microsoft.com/office/drawing/2014/main" id="{00000000-0008-0000-04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0" name="Text Box 15">
          <a:extLst>
            <a:ext uri="{FF2B5EF4-FFF2-40B4-BE49-F238E27FC236}">
              <a16:creationId xmlns="" xmlns:a16="http://schemas.microsoft.com/office/drawing/2014/main" id="{00000000-0008-0000-04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1" name="Text Box 15">
          <a:extLst>
            <a:ext uri="{FF2B5EF4-FFF2-40B4-BE49-F238E27FC236}">
              <a16:creationId xmlns="" xmlns:a16="http://schemas.microsoft.com/office/drawing/2014/main" id="{00000000-0008-0000-04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2" name="Text Box 15">
          <a:extLst>
            <a:ext uri="{FF2B5EF4-FFF2-40B4-BE49-F238E27FC236}">
              <a16:creationId xmlns="" xmlns:a16="http://schemas.microsoft.com/office/drawing/2014/main" id="{00000000-0008-0000-04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3" name="Text Box 15">
          <a:extLst>
            <a:ext uri="{FF2B5EF4-FFF2-40B4-BE49-F238E27FC236}">
              <a16:creationId xmlns="" xmlns:a16="http://schemas.microsoft.com/office/drawing/2014/main" id="{00000000-0008-0000-04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4" name="Text Box 15">
          <a:extLst>
            <a:ext uri="{FF2B5EF4-FFF2-40B4-BE49-F238E27FC236}">
              <a16:creationId xmlns="" xmlns:a16="http://schemas.microsoft.com/office/drawing/2014/main" id="{00000000-0008-0000-04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5" name="Text Box 15">
          <a:extLst>
            <a:ext uri="{FF2B5EF4-FFF2-40B4-BE49-F238E27FC236}">
              <a16:creationId xmlns="" xmlns:a16="http://schemas.microsoft.com/office/drawing/2014/main" id="{00000000-0008-0000-04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6" name="Text Box 15">
          <a:extLst>
            <a:ext uri="{FF2B5EF4-FFF2-40B4-BE49-F238E27FC236}">
              <a16:creationId xmlns="" xmlns:a16="http://schemas.microsoft.com/office/drawing/2014/main" id="{00000000-0008-0000-04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7" name="Text Box 15">
          <a:extLst>
            <a:ext uri="{FF2B5EF4-FFF2-40B4-BE49-F238E27FC236}">
              <a16:creationId xmlns="" xmlns:a16="http://schemas.microsoft.com/office/drawing/2014/main" id="{00000000-0008-0000-04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8" name="Text Box 15">
          <a:extLst>
            <a:ext uri="{FF2B5EF4-FFF2-40B4-BE49-F238E27FC236}">
              <a16:creationId xmlns="" xmlns:a16="http://schemas.microsoft.com/office/drawing/2014/main" id="{00000000-0008-0000-04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9" name="Text Box 15">
          <a:extLst>
            <a:ext uri="{FF2B5EF4-FFF2-40B4-BE49-F238E27FC236}">
              <a16:creationId xmlns="" xmlns:a16="http://schemas.microsoft.com/office/drawing/2014/main" id="{00000000-0008-0000-04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0" name="Text Box 15">
          <a:extLst>
            <a:ext uri="{FF2B5EF4-FFF2-40B4-BE49-F238E27FC236}">
              <a16:creationId xmlns="" xmlns:a16="http://schemas.microsoft.com/office/drawing/2014/main" id="{00000000-0008-0000-04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11" name="Text Box 15">
          <a:extLst>
            <a:ext uri="{FF2B5EF4-FFF2-40B4-BE49-F238E27FC236}">
              <a16:creationId xmlns="" xmlns:a16="http://schemas.microsoft.com/office/drawing/2014/main" id="{00000000-0008-0000-04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12" name="Text Box 15">
          <a:extLst>
            <a:ext uri="{FF2B5EF4-FFF2-40B4-BE49-F238E27FC236}">
              <a16:creationId xmlns="" xmlns:a16="http://schemas.microsoft.com/office/drawing/2014/main" id="{00000000-0008-0000-04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3" name="Text Box 15">
          <a:extLst>
            <a:ext uri="{FF2B5EF4-FFF2-40B4-BE49-F238E27FC236}">
              <a16:creationId xmlns="" xmlns:a16="http://schemas.microsoft.com/office/drawing/2014/main" id="{00000000-0008-0000-04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4" name="Text Box 15">
          <a:extLst>
            <a:ext uri="{FF2B5EF4-FFF2-40B4-BE49-F238E27FC236}">
              <a16:creationId xmlns="" xmlns:a16="http://schemas.microsoft.com/office/drawing/2014/main" id="{00000000-0008-0000-04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5" name="Text Box 15">
          <a:extLst>
            <a:ext uri="{FF2B5EF4-FFF2-40B4-BE49-F238E27FC236}">
              <a16:creationId xmlns="" xmlns:a16="http://schemas.microsoft.com/office/drawing/2014/main" id="{00000000-0008-0000-04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6" name="Text Box 15">
          <a:extLst>
            <a:ext uri="{FF2B5EF4-FFF2-40B4-BE49-F238E27FC236}">
              <a16:creationId xmlns="" xmlns:a16="http://schemas.microsoft.com/office/drawing/2014/main" id="{00000000-0008-0000-04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7" name="Text Box 15">
          <a:extLst>
            <a:ext uri="{FF2B5EF4-FFF2-40B4-BE49-F238E27FC236}">
              <a16:creationId xmlns="" xmlns:a16="http://schemas.microsoft.com/office/drawing/2014/main" id="{00000000-0008-0000-04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8" name="Text Box 15">
          <a:extLst>
            <a:ext uri="{FF2B5EF4-FFF2-40B4-BE49-F238E27FC236}">
              <a16:creationId xmlns="" xmlns:a16="http://schemas.microsoft.com/office/drawing/2014/main" id="{00000000-0008-0000-04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9" name="Text Box 15">
          <a:extLst>
            <a:ext uri="{FF2B5EF4-FFF2-40B4-BE49-F238E27FC236}">
              <a16:creationId xmlns="" xmlns:a16="http://schemas.microsoft.com/office/drawing/2014/main" id="{00000000-0008-0000-04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0" name="Text Box 15">
          <a:extLst>
            <a:ext uri="{FF2B5EF4-FFF2-40B4-BE49-F238E27FC236}">
              <a16:creationId xmlns="" xmlns:a16="http://schemas.microsoft.com/office/drawing/2014/main" id="{00000000-0008-0000-04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1" name="Text Box 15">
          <a:extLst>
            <a:ext uri="{FF2B5EF4-FFF2-40B4-BE49-F238E27FC236}">
              <a16:creationId xmlns="" xmlns:a16="http://schemas.microsoft.com/office/drawing/2014/main" id="{00000000-0008-0000-04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2" name="Text Box 15">
          <a:extLst>
            <a:ext uri="{FF2B5EF4-FFF2-40B4-BE49-F238E27FC236}">
              <a16:creationId xmlns="" xmlns:a16="http://schemas.microsoft.com/office/drawing/2014/main" id="{00000000-0008-0000-04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3" name="Text Box 15">
          <a:extLst>
            <a:ext uri="{FF2B5EF4-FFF2-40B4-BE49-F238E27FC236}">
              <a16:creationId xmlns="" xmlns:a16="http://schemas.microsoft.com/office/drawing/2014/main" id="{00000000-0008-0000-04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4" name="Text Box 15">
          <a:extLst>
            <a:ext uri="{FF2B5EF4-FFF2-40B4-BE49-F238E27FC236}">
              <a16:creationId xmlns="" xmlns:a16="http://schemas.microsoft.com/office/drawing/2014/main" id="{00000000-0008-0000-04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5" name="Text Box 15">
          <a:extLst>
            <a:ext uri="{FF2B5EF4-FFF2-40B4-BE49-F238E27FC236}">
              <a16:creationId xmlns="" xmlns:a16="http://schemas.microsoft.com/office/drawing/2014/main" id="{00000000-0008-0000-04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6" name="Text Box 15">
          <a:extLst>
            <a:ext uri="{FF2B5EF4-FFF2-40B4-BE49-F238E27FC236}">
              <a16:creationId xmlns="" xmlns:a16="http://schemas.microsoft.com/office/drawing/2014/main" id="{00000000-0008-0000-04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7" name="Text Box 15">
          <a:extLst>
            <a:ext uri="{FF2B5EF4-FFF2-40B4-BE49-F238E27FC236}">
              <a16:creationId xmlns="" xmlns:a16="http://schemas.microsoft.com/office/drawing/2014/main" id="{00000000-0008-0000-04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8" name="Text Box 15">
          <a:extLst>
            <a:ext uri="{FF2B5EF4-FFF2-40B4-BE49-F238E27FC236}">
              <a16:creationId xmlns="" xmlns:a16="http://schemas.microsoft.com/office/drawing/2014/main" id="{00000000-0008-0000-04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9" name="Text Box 15">
          <a:extLst>
            <a:ext uri="{FF2B5EF4-FFF2-40B4-BE49-F238E27FC236}">
              <a16:creationId xmlns="" xmlns:a16="http://schemas.microsoft.com/office/drawing/2014/main" id="{00000000-0008-0000-04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0" name="Text Box 15">
          <a:extLst>
            <a:ext uri="{FF2B5EF4-FFF2-40B4-BE49-F238E27FC236}">
              <a16:creationId xmlns="" xmlns:a16="http://schemas.microsoft.com/office/drawing/2014/main" id="{00000000-0008-0000-04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1" name="Text Box 15">
          <a:extLst>
            <a:ext uri="{FF2B5EF4-FFF2-40B4-BE49-F238E27FC236}">
              <a16:creationId xmlns="" xmlns:a16="http://schemas.microsoft.com/office/drawing/2014/main" id="{00000000-0008-0000-04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2" name="Text Box 15">
          <a:extLst>
            <a:ext uri="{FF2B5EF4-FFF2-40B4-BE49-F238E27FC236}">
              <a16:creationId xmlns="" xmlns:a16="http://schemas.microsoft.com/office/drawing/2014/main" id="{00000000-0008-0000-04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3" name="Text Box 15">
          <a:extLst>
            <a:ext uri="{FF2B5EF4-FFF2-40B4-BE49-F238E27FC236}">
              <a16:creationId xmlns="" xmlns:a16="http://schemas.microsoft.com/office/drawing/2014/main" id="{00000000-0008-0000-04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4" name="Text Box 15">
          <a:extLst>
            <a:ext uri="{FF2B5EF4-FFF2-40B4-BE49-F238E27FC236}">
              <a16:creationId xmlns="" xmlns:a16="http://schemas.microsoft.com/office/drawing/2014/main" id="{00000000-0008-0000-04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5" name="Text Box 15">
          <a:extLst>
            <a:ext uri="{FF2B5EF4-FFF2-40B4-BE49-F238E27FC236}">
              <a16:creationId xmlns="" xmlns:a16="http://schemas.microsoft.com/office/drawing/2014/main" id="{00000000-0008-0000-04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6" name="Text Box 15">
          <a:extLst>
            <a:ext uri="{FF2B5EF4-FFF2-40B4-BE49-F238E27FC236}">
              <a16:creationId xmlns="" xmlns:a16="http://schemas.microsoft.com/office/drawing/2014/main" id="{00000000-0008-0000-04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7" name="Text Box 15">
          <a:extLst>
            <a:ext uri="{FF2B5EF4-FFF2-40B4-BE49-F238E27FC236}">
              <a16:creationId xmlns="" xmlns:a16="http://schemas.microsoft.com/office/drawing/2014/main" id="{00000000-0008-0000-04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8" name="Text Box 15">
          <a:extLst>
            <a:ext uri="{FF2B5EF4-FFF2-40B4-BE49-F238E27FC236}">
              <a16:creationId xmlns="" xmlns:a16="http://schemas.microsoft.com/office/drawing/2014/main" id="{00000000-0008-0000-04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9" name="Text Box 15">
          <a:extLst>
            <a:ext uri="{FF2B5EF4-FFF2-40B4-BE49-F238E27FC236}">
              <a16:creationId xmlns="" xmlns:a16="http://schemas.microsoft.com/office/drawing/2014/main" id="{00000000-0008-0000-04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0" name="Text Box 15">
          <a:extLst>
            <a:ext uri="{FF2B5EF4-FFF2-40B4-BE49-F238E27FC236}">
              <a16:creationId xmlns="" xmlns:a16="http://schemas.microsoft.com/office/drawing/2014/main" id="{00000000-0008-0000-04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1" name="Text Box 15">
          <a:extLst>
            <a:ext uri="{FF2B5EF4-FFF2-40B4-BE49-F238E27FC236}">
              <a16:creationId xmlns="" xmlns:a16="http://schemas.microsoft.com/office/drawing/2014/main" id="{00000000-0008-0000-04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2" name="Text Box 15">
          <a:extLst>
            <a:ext uri="{FF2B5EF4-FFF2-40B4-BE49-F238E27FC236}">
              <a16:creationId xmlns="" xmlns:a16="http://schemas.microsoft.com/office/drawing/2014/main" id="{00000000-0008-0000-04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3" name="Text Box 15">
          <a:extLst>
            <a:ext uri="{FF2B5EF4-FFF2-40B4-BE49-F238E27FC236}">
              <a16:creationId xmlns="" xmlns:a16="http://schemas.microsoft.com/office/drawing/2014/main" id="{00000000-0008-0000-04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4" name="Text Box 15">
          <a:extLst>
            <a:ext uri="{FF2B5EF4-FFF2-40B4-BE49-F238E27FC236}">
              <a16:creationId xmlns="" xmlns:a16="http://schemas.microsoft.com/office/drawing/2014/main" id="{00000000-0008-0000-04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5" name="Text Box 15">
          <a:extLst>
            <a:ext uri="{FF2B5EF4-FFF2-40B4-BE49-F238E27FC236}">
              <a16:creationId xmlns="" xmlns:a16="http://schemas.microsoft.com/office/drawing/2014/main" id="{00000000-0008-0000-04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6" name="Text Box 15">
          <a:extLst>
            <a:ext uri="{FF2B5EF4-FFF2-40B4-BE49-F238E27FC236}">
              <a16:creationId xmlns="" xmlns:a16="http://schemas.microsoft.com/office/drawing/2014/main" id="{00000000-0008-0000-04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7" name="Text Box 15">
          <a:extLst>
            <a:ext uri="{FF2B5EF4-FFF2-40B4-BE49-F238E27FC236}">
              <a16:creationId xmlns="" xmlns:a16="http://schemas.microsoft.com/office/drawing/2014/main" id="{00000000-0008-0000-04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8" name="Text Box 15">
          <a:extLst>
            <a:ext uri="{FF2B5EF4-FFF2-40B4-BE49-F238E27FC236}">
              <a16:creationId xmlns="" xmlns:a16="http://schemas.microsoft.com/office/drawing/2014/main" id="{00000000-0008-0000-04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9" name="Text Box 15">
          <a:extLst>
            <a:ext uri="{FF2B5EF4-FFF2-40B4-BE49-F238E27FC236}">
              <a16:creationId xmlns="" xmlns:a16="http://schemas.microsoft.com/office/drawing/2014/main" id="{00000000-0008-0000-04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0" name="Text Box 15">
          <a:extLst>
            <a:ext uri="{FF2B5EF4-FFF2-40B4-BE49-F238E27FC236}">
              <a16:creationId xmlns="" xmlns:a16="http://schemas.microsoft.com/office/drawing/2014/main" id="{00000000-0008-0000-04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1" name="Text Box 15">
          <a:extLst>
            <a:ext uri="{FF2B5EF4-FFF2-40B4-BE49-F238E27FC236}">
              <a16:creationId xmlns="" xmlns:a16="http://schemas.microsoft.com/office/drawing/2014/main" id="{00000000-0008-0000-04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2" name="Text Box 15">
          <a:extLst>
            <a:ext uri="{FF2B5EF4-FFF2-40B4-BE49-F238E27FC236}">
              <a16:creationId xmlns="" xmlns:a16="http://schemas.microsoft.com/office/drawing/2014/main" id="{00000000-0008-0000-04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3" name="Text Box 15">
          <a:extLst>
            <a:ext uri="{FF2B5EF4-FFF2-40B4-BE49-F238E27FC236}">
              <a16:creationId xmlns="" xmlns:a16="http://schemas.microsoft.com/office/drawing/2014/main" id="{00000000-0008-0000-04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4" name="Text Box 15">
          <a:extLst>
            <a:ext uri="{FF2B5EF4-FFF2-40B4-BE49-F238E27FC236}">
              <a16:creationId xmlns="" xmlns:a16="http://schemas.microsoft.com/office/drawing/2014/main" id="{00000000-0008-0000-04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5" name="Text Box 15">
          <a:extLst>
            <a:ext uri="{FF2B5EF4-FFF2-40B4-BE49-F238E27FC236}">
              <a16:creationId xmlns="" xmlns:a16="http://schemas.microsoft.com/office/drawing/2014/main" id="{00000000-0008-0000-04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6" name="Text Box 15">
          <a:extLst>
            <a:ext uri="{FF2B5EF4-FFF2-40B4-BE49-F238E27FC236}">
              <a16:creationId xmlns="" xmlns:a16="http://schemas.microsoft.com/office/drawing/2014/main" id="{00000000-0008-0000-04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7" name="Text Box 15">
          <a:extLst>
            <a:ext uri="{FF2B5EF4-FFF2-40B4-BE49-F238E27FC236}">
              <a16:creationId xmlns="" xmlns:a16="http://schemas.microsoft.com/office/drawing/2014/main" id="{00000000-0008-0000-04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8" name="Text Box 15">
          <a:extLst>
            <a:ext uri="{FF2B5EF4-FFF2-40B4-BE49-F238E27FC236}">
              <a16:creationId xmlns="" xmlns:a16="http://schemas.microsoft.com/office/drawing/2014/main" id="{00000000-0008-0000-04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9" name="Text Box 15">
          <a:extLst>
            <a:ext uri="{FF2B5EF4-FFF2-40B4-BE49-F238E27FC236}">
              <a16:creationId xmlns="" xmlns:a16="http://schemas.microsoft.com/office/drawing/2014/main" id="{00000000-0008-0000-04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0" name="Text Box 15">
          <a:extLst>
            <a:ext uri="{FF2B5EF4-FFF2-40B4-BE49-F238E27FC236}">
              <a16:creationId xmlns="" xmlns:a16="http://schemas.microsoft.com/office/drawing/2014/main" id="{00000000-0008-0000-04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1" name="Text Box 15">
          <a:extLst>
            <a:ext uri="{FF2B5EF4-FFF2-40B4-BE49-F238E27FC236}">
              <a16:creationId xmlns="" xmlns:a16="http://schemas.microsoft.com/office/drawing/2014/main" id="{00000000-0008-0000-04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2" name="Text Box 15">
          <a:extLst>
            <a:ext uri="{FF2B5EF4-FFF2-40B4-BE49-F238E27FC236}">
              <a16:creationId xmlns="" xmlns:a16="http://schemas.microsoft.com/office/drawing/2014/main" id="{00000000-0008-0000-04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3" name="Text Box 15">
          <a:extLst>
            <a:ext uri="{FF2B5EF4-FFF2-40B4-BE49-F238E27FC236}">
              <a16:creationId xmlns="" xmlns:a16="http://schemas.microsoft.com/office/drawing/2014/main" id="{00000000-0008-0000-04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4" name="Text Box 15">
          <a:extLst>
            <a:ext uri="{FF2B5EF4-FFF2-40B4-BE49-F238E27FC236}">
              <a16:creationId xmlns="" xmlns:a16="http://schemas.microsoft.com/office/drawing/2014/main" id="{00000000-0008-0000-04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5" name="Text Box 15">
          <a:extLst>
            <a:ext uri="{FF2B5EF4-FFF2-40B4-BE49-F238E27FC236}">
              <a16:creationId xmlns="" xmlns:a16="http://schemas.microsoft.com/office/drawing/2014/main" id="{00000000-0008-0000-04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6" name="Text Box 15">
          <a:extLst>
            <a:ext uri="{FF2B5EF4-FFF2-40B4-BE49-F238E27FC236}">
              <a16:creationId xmlns="" xmlns:a16="http://schemas.microsoft.com/office/drawing/2014/main" id="{00000000-0008-0000-04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7" name="Text Box 15">
          <a:extLst>
            <a:ext uri="{FF2B5EF4-FFF2-40B4-BE49-F238E27FC236}">
              <a16:creationId xmlns="" xmlns:a16="http://schemas.microsoft.com/office/drawing/2014/main" id="{00000000-0008-0000-04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8" name="Text Box 15">
          <a:extLst>
            <a:ext uri="{FF2B5EF4-FFF2-40B4-BE49-F238E27FC236}">
              <a16:creationId xmlns="" xmlns:a16="http://schemas.microsoft.com/office/drawing/2014/main" id="{00000000-0008-0000-04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9" name="Text Box 15">
          <a:extLst>
            <a:ext uri="{FF2B5EF4-FFF2-40B4-BE49-F238E27FC236}">
              <a16:creationId xmlns="" xmlns:a16="http://schemas.microsoft.com/office/drawing/2014/main" id="{00000000-0008-0000-04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0" name="Text Box 15">
          <a:extLst>
            <a:ext uri="{FF2B5EF4-FFF2-40B4-BE49-F238E27FC236}">
              <a16:creationId xmlns="" xmlns:a16="http://schemas.microsoft.com/office/drawing/2014/main" id="{00000000-0008-0000-04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1" name="Text Box 15">
          <a:extLst>
            <a:ext uri="{FF2B5EF4-FFF2-40B4-BE49-F238E27FC236}">
              <a16:creationId xmlns="" xmlns:a16="http://schemas.microsoft.com/office/drawing/2014/main" id="{00000000-0008-0000-04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2" name="Text Box 15">
          <a:extLst>
            <a:ext uri="{FF2B5EF4-FFF2-40B4-BE49-F238E27FC236}">
              <a16:creationId xmlns="" xmlns:a16="http://schemas.microsoft.com/office/drawing/2014/main" id="{00000000-0008-0000-04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3" name="Text Box 15">
          <a:extLst>
            <a:ext uri="{FF2B5EF4-FFF2-40B4-BE49-F238E27FC236}">
              <a16:creationId xmlns="" xmlns:a16="http://schemas.microsoft.com/office/drawing/2014/main" id="{00000000-0008-0000-04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4" name="Text Box 15">
          <a:extLst>
            <a:ext uri="{FF2B5EF4-FFF2-40B4-BE49-F238E27FC236}">
              <a16:creationId xmlns="" xmlns:a16="http://schemas.microsoft.com/office/drawing/2014/main" id="{00000000-0008-0000-04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5" name="Text Box 15">
          <a:extLst>
            <a:ext uri="{FF2B5EF4-FFF2-40B4-BE49-F238E27FC236}">
              <a16:creationId xmlns="" xmlns:a16="http://schemas.microsoft.com/office/drawing/2014/main" id="{00000000-0008-0000-04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6" name="Text Box 15">
          <a:extLst>
            <a:ext uri="{FF2B5EF4-FFF2-40B4-BE49-F238E27FC236}">
              <a16:creationId xmlns="" xmlns:a16="http://schemas.microsoft.com/office/drawing/2014/main" id="{00000000-0008-0000-04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7" name="Text Box 15">
          <a:extLst>
            <a:ext uri="{FF2B5EF4-FFF2-40B4-BE49-F238E27FC236}">
              <a16:creationId xmlns="" xmlns:a16="http://schemas.microsoft.com/office/drawing/2014/main" id="{00000000-0008-0000-04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8" name="Text Box 15">
          <a:extLst>
            <a:ext uri="{FF2B5EF4-FFF2-40B4-BE49-F238E27FC236}">
              <a16:creationId xmlns="" xmlns:a16="http://schemas.microsoft.com/office/drawing/2014/main" id="{00000000-0008-0000-04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9" name="Text Box 15">
          <a:extLst>
            <a:ext uri="{FF2B5EF4-FFF2-40B4-BE49-F238E27FC236}">
              <a16:creationId xmlns="" xmlns:a16="http://schemas.microsoft.com/office/drawing/2014/main" id="{00000000-0008-0000-04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0" name="Text Box 15">
          <a:extLst>
            <a:ext uri="{FF2B5EF4-FFF2-40B4-BE49-F238E27FC236}">
              <a16:creationId xmlns="" xmlns:a16="http://schemas.microsoft.com/office/drawing/2014/main" id="{00000000-0008-0000-04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1" name="Text Box 15">
          <a:extLst>
            <a:ext uri="{FF2B5EF4-FFF2-40B4-BE49-F238E27FC236}">
              <a16:creationId xmlns="" xmlns:a16="http://schemas.microsoft.com/office/drawing/2014/main" id="{00000000-0008-0000-04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2" name="Text Box 15">
          <a:extLst>
            <a:ext uri="{FF2B5EF4-FFF2-40B4-BE49-F238E27FC236}">
              <a16:creationId xmlns="" xmlns:a16="http://schemas.microsoft.com/office/drawing/2014/main" id="{00000000-0008-0000-04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3" name="Text Box 15">
          <a:extLst>
            <a:ext uri="{FF2B5EF4-FFF2-40B4-BE49-F238E27FC236}">
              <a16:creationId xmlns="" xmlns:a16="http://schemas.microsoft.com/office/drawing/2014/main" id="{00000000-0008-0000-04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4" name="Text Box 15">
          <a:extLst>
            <a:ext uri="{FF2B5EF4-FFF2-40B4-BE49-F238E27FC236}">
              <a16:creationId xmlns="" xmlns:a16="http://schemas.microsoft.com/office/drawing/2014/main" id="{00000000-0008-0000-04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5" name="Text Box 15">
          <a:extLst>
            <a:ext uri="{FF2B5EF4-FFF2-40B4-BE49-F238E27FC236}">
              <a16:creationId xmlns="" xmlns:a16="http://schemas.microsoft.com/office/drawing/2014/main" id="{00000000-0008-0000-04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6" name="Text Box 15">
          <a:extLst>
            <a:ext uri="{FF2B5EF4-FFF2-40B4-BE49-F238E27FC236}">
              <a16:creationId xmlns="" xmlns:a16="http://schemas.microsoft.com/office/drawing/2014/main" id="{00000000-0008-0000-04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7" name="Text Box 15">
          <a:extLst>
            <a:ext uri="{FF2B5EF4-FFF2-40B4-BE49-F238E27FC236}">
              <a16:creationId xmlns="" xmlns:a16="http://schemas.microsoft.com/office/drawing/2014/main" id="{00000000-0008-0000-04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8" name="Text Box 15">
          <a:extLst>
            <a:ext uri="{FF2B5EF4-FFF2-40B4-BE49-F238E27FC236}">
              <a16:creationId xmlns="" xmlns:a16="http://schemas.microsoft.com/office/drawing/2014/main" id="{00000000-0008-0000-04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9" name="Text Box 15">
          <a:extLst>
            <a:ext uri="{FF2B5EF4-FFF2-40B4-BE49-F238E27FC236}">
              <a16:creationId xmlns="" xmlns:a16="http://schemas.microsoft.com/office/drawing/2014/main" id="{00000000-0008-0000-04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0" name="Text Box 15">
          <a:extLst>
            <a:ext uri="{FF2B5EF4-FFF2-40B4-BE49-F238E27FC236}">
              <a16:creationId xmlns="" xmlns:a16="http://schemas.microsoft.com/office/drawing/2014/main" id="{00000000-0008-0000-04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1" name="Text Box 15">
          <a:extLst>
            <a:ext uri="{FF2B5EF4-FFF2-40B4-BE49-F238E27FC236}">
              <a16:creationId xmlns="" xmlns:a16="http://schemas.microsoft.com/office/drawing/2014/main" id="{00000000-0008-0000-04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2" name="Text Box 15">
          <a:extLst>
            <a:ext uri="{FF2B5EF4-FFF2-40B4-BE49-F238E27FC236}">
              <a16:creationId xmlns="" xmlns:a16="http://schemas.microsoft.com/office/drawing/2014/main" id="{00000000-0008-0000-04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3" name="Text Box 15">
          <a:extLst>
            <a:ext uri="{FF2B5EF4-FFF2-40B4-BE49-F238E27FC236}">
              <a16:creationId xmlns="" xmlns:a16="http://schemas.microsoft.com/office/drawing/2014/main" id="{00000000-0008-0000-04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4" name="Text Box 15">
          <a:extLst>
            <a:ext uri="{FF2B5EF4-FFF2-40B4-BE49-F238E27FC236}">
              <a16:creationId xmlns="" xmlns:a16="http://schemas.microsoft.com/office/drawing/2014/main" id="{00000000-0008-0000-04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5" name="Text Box 15">
          <a:extLst>
            <a:ext uri="{FF2B5EF4-FFF2-40B4-BE49-F238E27FC236}">
              <a16:creationId xmlns="" xmlns:a16="http://schemas.microsoft.com/office/drawing/2014/main" id="{00000000-0008-0000-04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6" name="Text Box 15">
          <a:extLst>
            <a:ext uri="{FF2B5EF4-FFF2-40B4-BE49-F238E27FC236}">
              <a16:creationId xmlns="" xmlns:a16="http://schemas.microsoft.com/office/drawing/2014/main" id="{00000000-0008-0000-04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7" name="Text Box 15">
          <a:extLst>
            <a:ext uri="{FF2B5EF4-FFF2-40B4-BE49-F238E27FC236}">
              <a16:creationId xmlns="" xmlns:a16="http://schemas.microsoft.com/office/drawing/2014/main" id="{00000000-0008-0000-04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8" name="Text Box 15">
          <a:extLst>
            <a:ext uri="{FF2B5EF4-FFF2-40B4-BE49-F238E27FC236}">
              <a16:creationId xmlns="" xmlns:a16="http://schemas.microsoft.com/office/drawing/2014/main" id="{00000000-0008-0000-04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9" name="Text Box 15">
          <a:extLst>
            <a:ext uri="{FF2B5EF4-FFF2-40B4-BE49-F238E27FC236}">
              <a16:creationId xmlns="" xmlns:a16="http://schemas.microsoft.com/office/drawing/2014/main" id="{00000000-0008-0000-04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0" name="Text Box 15">
          <a:extLst>
            <a:ext uri="{FF2B5EF4-FFF2-40B4-BE49-F238E27FC236}">
              <a16:creationId xmlns="" xmlns:a16="http://schemas.microsoft.com/office/drawing/2014/main" id="{00000000-0008-0000-04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01" name="Text Box 15">
          <a:extLst>
            <a:ext uri="{FF2B5EF4-FFF2-40B4-BE49-F238E27FC236}">
              <a16:creationId xmlns="" xmlns:a16="http://schemas.microsoft.com/office/drawing/2014/main" id="{00000000-0008-0000-04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02" name="Text Box 15">
          <a:extLst>
            <a:ext uri="{FF2B5EF4-FFF2-40B4-BE49-F238E27FC236}">
              <a16:creationId xmlns="" xmlns:a16="http://schemas.microsoft.com/office/drawing/2014/main" id="{00000000-0008-0000-04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3" name="Text Box 15">
          <a:extLst>
            <a:ext uri="{FF2B5EF4-FFF2-40B4-BE49-F238E27FC236}">
              <a16:creationId xmlns="" xmlns:a16="http://schemas.microsoft.com/office/drawing/2014/main" id="{00000000-0008-0000-04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4" name="Text Box 15">
          <a:extLst>
            <a:ext uri="{FF2B5EF4-FFF2-40B4-BE49-F238E27FC236}">
              <a16:creationId xmlns="" xmlns:a16="http://schemas.microsoft.com/office/drawing/2014/main" id="{00000000-0008-0000-04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5" name="Text Box 15">
          <a:extLst>
            <a:ext uri="{FF2B5EF4-FFF2-40B4-BE49-F238E27FC236}">
              <a16:creationId xmlns="" xmlns:a16="http://schemas.microsoft.com/office/drawing/2014/main" id="{00000000-0008-0000-04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6" name="Text Box 15">
          <a:extLst>
            <a:ext uri="{FF2B5EF4-FFF2-40B4-BE49-F238E27FC236}">
              <a16:creationId xmlns="" xmlns:a16="http://schemas.microsoft.com/office/drawing/2014/main" id="{00000000-0008-0000-04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7" name="Text Box 15">
          <a:extLst>
            <a:ext uri="{FF2B5EF4-FFF2-40B4-BE49-F238E27FC236}">
              <a16:creationId xmlns="" xmlns:a16="http://schemas.microsoft.com/office/drawing/2014/main" id="{00000000-0008-0000-04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8" name="Text Box 15">
          <a:extLst>
            <a:ext uri="{FF2B5EF4-FFF2-40B4-BE49-F238E27FC236}">
              <a16:creationId xmlns="" xmlns:a16="http://schemas.microsoft.com/office/drawing/2014/main" id="{00000000-0008-0000-04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9" name="Text Box 15">
          <a:extLst>
            <a:ext uri="{FF2B5EF4-FFF2-40B4-BE49-F238E27FC236}">
              <a16:creationId xmlns="" xmlns:a16="http://schemas.microsoft.com/office/drawing/2014/main" id="{00000000-0008-0000-04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0" name="Text Box 15">
          <a:extLst>
            <a:ext uri="{FF2B5EF4-FFF2-40B4-BE49-F238E27FC236}">
              <a16:creationId xmlns="" xmlns:a16="http://schemas.microsoft.com/office/drawing/2014/main" id="{00000000-0008-0000-04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1" name="Text Box 15">
          <a:extLst>
            <a:ext uri="{FF2B5EF4-FFF2-40B4-BE49-F238E27FC236}">
              <a16:creationId xmlns="" xmlns:a16="http://schemas.microsoft.com/office/drawing/2014/main" id="{00000000-0008-0000-04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2" name="Text Box 15">
          <a:extLst>
            <a:ext uri="{FF2B5EF4-FFF2-40B4-BE49-F238E27FC236}">
              <a16:creationId xmlns="" xmlns:a16="http://schemas.microsoft.com/office/drawing/2014/main" id="{00000000-0008-0000-04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3" name="Text Box 15">
          <a:extLst>
            <a:ext uri="{FF2B5EF4-FFF2-40B4-BE49-F238E27FC236}">
              <a16:creationId xmlns="" xmlns:a16="http://schemas.microsoft.com/office/drawing/2014/main" id="{00000000-0008-0000-04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4" name="Text Box 15">
          <a:extLst>
            <a:ext uri="{FF2B5EF4-FFF2-40B4-BE49-F238E27FC236}">
              <a16:creationId xmlns="" xmlns:a16="http://schemas.microsoft.com/office/drawing/2014/main" id="{00000000-0008-0000-04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5" name="Text Box 15">
          <a:extLst>
            <a:ext uri="{FF2B5EF4-FFF2-40B4-BE49-F238E27FC236}">
              <a16:creationId xmlns="" xmlns:a16="http://schemas.microsoft.com/office/drawing/2014/main" id="{00000000-0008-0000-04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6" name="Text Box 15">
          <a:extLst>
            <a:ext uri="{FF2B5EF4-FFF2-40B4-BE49-F238E27FC236}">
              <a16:creationId xmlns="" xmlns:a16="http://schemas.microsoft.com/office/drawing/2014/main" id="{00000000-0008-0000-04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17" name="Text Box 15">
          <a:extLst>
            <a:ext uri="{FF2B5EF4-FFF2-40B4-BE49-F238E27FC236}">
              <a16:creationId xmlns="" xmlns:a16="http://schemas.microsoft.com/office/drawing/2014/main" id="{00000000-0008-0000-04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18" name="Text Box 15">
          <a:extLst>
            <a:ext uri="{FF2B5EF4-FFF2-40B4-BE49-F238E27FC236}">
              <a16:creationId xmlns="" xmlns:a16="http://schemas.microsoft.com/office/drawing/2014/main" id="{00000000-0008-0000-04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9" name="Text Box 15">
          <a:extLst>
            <a:ext uri="{FF2B5EF4-FFF2-40B4-BE49-F238E27FC236}">
              <a16:creationId xmlns="" xmlns:a16="http://schemas.microsoft.com/office/drawing/2014/main" id="{00000000-0008-0000-04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0" name="Text Box 15">
          <a:extLst>
            <a:ext uri="{FF2B5EF4-FFF2-40B4-BE49-F238E27FC236}">
              <a16:creationId xmlns="" xmlns:a16="http://schemas.microsoft.com/office/drawing/2014/main" id="{00000000-0008-0000-04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1" name="Text Box 15">
          <a:extLst>
            <a:ext uri="{FF2B5EF4-FFF2-40B4-BE49-F238E27FC236}">
              <a16:creationId xmlns="" xmlns:a16="http://schemas.microsoft.com/office/drawing/2014/main" id="{00000000-0008-0000-04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2" name="Text Box 15">
          <a:extLst>
            <a:ext uri="{FF2B5EF4-FFF2-40B4-BE49-F238E27FC236}">
              <a16:creationId xmlns="" xmlns:a16="http://schemas.microsoft.com/office/drawing/2014/main" id="{00000000-0008-0000-04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3" name="Text Box 15">
          <a:extLst>
            <a:ext uri="{FF2B5EF4-FFF2-40B4-BE49-F238E27FC236}">
              <a16:creationId xmlns="" xmlns:a16="http://schemas.microsoft.com/office/drawing/2014/main" id="{00000000-0008-0000-04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4" name="Text Box 15">
          <a:extLst>
            <a:ext uri="{FF2B5EF4-FFF2-40B4-BE49-F238E27FC236}">
              <a16:creationId xmlns="" xmlns:a16="http://schemas.microsoft.com/office/drawing/2014/main" id="{00000000-0008-0000-04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5" name="Text Box 15">
          <a:extLst>
            <a:ext uri="{FF2B5EF4-FFF2-40B4-BE49-F238E27FC236}">
              <a16:creationId xmlns="" xmlns:a16="http://schemas.microsoft.com/office/drawing/2014/main" id="{00000000-0008-0000-04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6" name="Text Box 15">
          <a:extLst>
            <a:ext uri="{FF2B5EF4-FFF2-40B4-BE49-F238E27FC236}">
              <a16:creationId xmlns="" xmlns:a16="http://schemas.microsoft.com/office/drawing/2014/main" id="{00000000-0008-0000-04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7" name="Text Box 15">
          <a:extLst>
            <a:ext uri="{FF2B5EF4-FFF2-40B4-BE49-F238E27FC236}">
              <a16:creationId xmlns="" xmlns:a16="http://schemas.microsoft.com/office/drawing/2014/main" id="{00000000-0008-0000-04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8" name="Text Box 15">
          <a:extLst>
            <a:ext uri="{FF2B5EF4-FFF2-40B4-BE49-F238E27FC236}">
              <a16:creationId xmlns="" xmlns:a16="http://schemas.microsoft.com/office/drawing/2014/main" id="{00000000-0008-0000-04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9" name="Text Box 15">
          <a:extLst>
            <a:ext uri="{FF2B5EF4-FFF2-40B4-BE49-F238E27FC236}">
              <a16:creationId xmlns="" xmlns:a16="http://schemas.microsoft.com/office/drawing/2014/main" id="{00000000-0008-0000-04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0" name="Text Box 15">
          <a:extLst>
            <a:ext uri="{FF2B5EF4-FFF2-40B4-BE49-F238E27FC236}">
              <a16:creationId xmlns="" xmlns:a16="http://schemas.microsoft.com/office/drawing/2014/main" id="{00000000-0008-0000-04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1" name="Text Box 15">
          <a:extLst>
            <a:ext uri="{FF2B5EF4-FFF2-40B4-BE49-F238E27FC236}">
              <a16:creationId xmlns="" xmlns:a16="http://schemas.microsoft.com/office/drawing/2014/main" id="{00000000-0008-0000-04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2" name="Text Box 15">
          <a:extLst>
            <a:ext uri="{FF2B5EF4-FFF2-40B4-BE49-F238E27FC236}">
              <a16:creationId xmlns="" xmlns:a16="http://schemas.microsoft.com/office/drawing/2014/main" id="{00000000-0008-0000-04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3" name="Text Box 15">
          <a:extLst>
            <a:ext uri="{FF2B5EF4-FFF2-40B4-BE49-F238E27FC236}">
              <a16:creationId xmlns="" xmlns:a16="http://schemas.microsoft.com/office/drawing/2014/main" id="{00000000-0008-0000-04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4" name="Text Box 15">
          <a:extLst>
            <a:ext uri="{FF2B5EF4-FFF2-40B4-BE49-F238E27FC236}">
              <a16:creationId xmlns="" xmlns:a16="http://schemas.microsoft.com/office/drawing/2014/main" id="{00000000-0008-0000-04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5" name="Text Box 15">
          <a:extLst>
            <a:ext uri="{FF2B5EF4-FFF2-40B4-BE49-F238E27FC236}">
              <a16:creationId xmlns="" xmlns:a16="http://schemas.microsoft.com/office/drawing/2014/main" id="{00000000-0008-0000-04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6" name="Text Box 15">
          <a:extLst>
            <a:ext uri="{FF2B5EF4-FFF2-40B4-BE49-F238E27FC236}">
              <a16:creationId xmlns="" xmlns:a16="http://schemas.microsoft.com/office/drawing/2014/main" id="{00000000-0008-0000-04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7" name="Text Box 15">
          <a:extLst>
            <a:ext uri="{FF2B5EF4-FFF2-40B4-BE49-F238E27FC236}">
              <a16:creationId xmlns="" xmlns:a16="http://schemas.microsoft.com/office/drawing/2014/main" id="{00000000-0008-0000-04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8" name="Text Box 15">
          <a:extLst>
            <a:ext uri="{FF2B5EF4-FFF2-40B4-BE49-F238E27FC236}">
              <a16:creationId xmlns="" xmlns:a16="http://schemas.microsoft.com/office/drawing/2014/main" id="{00000000-0008-0000-04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9" name="Text Box 15">
          <a:extLst>
            <a:ext uri="{FF2B5EF4-FFF2-40B4-BE49-F238E27FC236}">
              <a16:creationId xmlns="" xmlns:a16="http://schemas.microsoft.com/office/drawing/2014/main" id="{00000000-0008-0000-04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0" name="Text Box 15">
          <a:extLst>
            <a:ext uri="{FF2B5EF4-FFF2-40B4-BE49-F238E27FC236}">
              <a16:creationId xmlns="" xmlns:a16="http://schemas.microsoft.com/office/drawing/2014/main" id="{00000000-0008-0000-04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1" name="Text Box 15">
          <a:extLst>
            <a:ext uri="{FF2B5EF4-FFF2-40B4-BE49-F238E27FC236}">
              <a16:creationId xmlns="" xmlns:a16="http://schemas.microsoft.com/office/drawing/2014/main" id="{00000000-0008-0000-04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2" name="Text Box 15">
          <a:extLst>
            <a:ext uri="{FF2B5EF4-FFF2-40B4-BE49-F238E27FC236}">
              <a16:creationId xmlns="" xmlns:a16="http://schemas.microsoft.com/office/drawing/2014/main" id="{00000000-0008-0000-04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3" name="Text Box 15">
          <a:extLst>
            <a:ext uri="{FF2B5EF4-FFF2-40B4-BE49-F238E27FC236}">
              <a16:creationId xmlns="" xmlns:a16="http://schemas.microsoft.com/office/drawing/2014/main" id="{00000000-0008-0000-04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4" name="Text Box 15">
          <a:extLst>
            <a:ext uri="{FF2B5EF4-FFF2-40B4-BE49-F238E27FC236}">
              <a16:creationId xmlns="" xmlns:a16="http://schemas.microsoft.com/office/drawing/2014/main" id="{00000000-0008-0000-04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5" name="Text Box 15">
          <a:extLst>
            <a:ext uri="{FF2B5EF4-FFF2-40B4-BE49-F238E27FC236}">
              <a16:creationId xmlns="" xmlns:a16="http://schemas.microsoft.com/office/drawing/2014/main" id="{00000000-0008-0000-04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6" name="Text Box 15">
          <a:extLst>
            <a:ext uri="{FF2B5EF4-FFF2-40B4-BE49-F238E27FC236}">
              <a16:creationId xmlns="" xmlns:a16="http://schemas.microsoft.com/office/drawing/2014/main" id="{00000000-0008-0000-04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7" name="Text Box 15">
          <a:extLst>
            <a:ext uri="{FF2B5EF4-FFF2-40B4-BE49-F238E27FC236}">
              <a16:creationId xmlns="" xmlns:a16="http://schemas.microsoft.com/office/drawing/2014/main" id="{00000000-0008-0000-04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8" name="Text Box 15">
          <a:extLst>
            <a:ext uri="{FF2B5EF4-FFF2-40B4-BE49-F238E27FC236}">
              <a16:creationId xmlns="" xmlns:a16="http://schemas.microsoft.com/office/drawing/2014/main" id="{00000000-0008-0000-04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9" name="Text Box 15">
          <a:extLst>
            <a:ext uri="{FF2B5EF4-FFF2-40B4-BE49-F238E27FC236}">
              <a16:creationId xmlns="" xmlns:a16="http://schemas.microsoft.com/office/drawing/2014/main" id="{00000000-0008-0000-04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0" name="Text Box 15">
          <a:extLst>
            <a:ext uri="{FF2B5EF4-FFF2-40B4-BE49-F238E27FC236}">
              <a16:creationId xmlns="" xmlns:a16="http://schemas.microsoft.com/office/drawing/2014/main" id="{00000000-0008-0000-04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1" name="Text Box 15">
          <a:extLst>
            <a:ext uri="{FF2B5EF4-FFF2-40B4-BE49-F238E27FC236}">
              <a16:creationId xmlns="" xmlns:a16="http://schemas.microsoft.com/office/drawing/2014/main" id="{00000000-0008-0000-04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2" name="Text Box 15">
          <a:extLst>
            <a:ext uri="{FF2B5EF4-FFF2-40B4-BE49-F238E27FC236}">
              <a16:creationId xmlns="" xmlns:a16="http://schemas.microsoft.com/office/drawing/2014/main" id="{00000000-0008-0000-04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3" name="Text Box 15">
          <a:extLst>
            <a:ext uri="{FF2B5EF4-FFF2-40B4-BE49-F238E27FC236}">
              <a16:creationId xmlns="" xmlns:a16="http://schemas.microsoft.com/office/drawing/2014/main" id="{00000000-0008-0000-04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4" name="Text Box 15">
          <a:extLst>
            <a:ext uri="{FF2B5EF4-FFF2-40B4-BE49-F238E27FC236}">
              <a16:creationId xmlns="" xmlns:a16="http://schemas.microsoft.com/office/drawing/2014/main" id="{00000000-0008-0000-04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5" name="Text Box 15">
          <a:extLst>
            <a:ext uri="{FF2B5EF4-FFF2-40B4-BE49-F238E27FC236}">
              <a16:creationId xmlns="" xmlns:a16="http://schemas.microsoft.com/office/drawing/2014/main" id="{00000000-0008-0000-04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6" name="Text Box 15">
          <a:extLst>
            <a:ext uri="{FF2B5EF4-FFF2-40B4-BE49-F238E27FC236}">
              <a16:creationId xmlns="" xmlns:a16="http://schemas.microsoft.com/office/drawing/2014/main" id="{00000000-0008-0000-04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7" name="Text Box 15">
          <a:extLst>
            <a:ext uri="{FF2B5EF4-FFF2-40B4-BE49-F238E27FC236}">
              <a16:creationId xmlns="" xmlns:a16="http://schemas.microsoft.com/office/drawing/2014/main" id="{00000000-0008-0000-04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8" name="Text Box 15">
          <a:extLst>
            <a:ext uri="{FF2B5EF4-FFF2-40B4-BE49-F238E27FC236}">
              <a16:creationId xmlns="" xmlns:a16="http://schemas.microsoft.com/office/drawing/2014/main" id="{00000000-0008-0000-04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9" name="Text Box 15">
          <a:extLst>
            <a:ext uri="{FF2B5EF4-FFF2-40B4-BE49-F238E27FC236}">
              <a16:creationId xmlns="" xmlns:a16="http://schemas.microsoft.com/office/drawing/2014/main" id="{00000000-0008-0000-04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0" name="Text Box 15">
          <a:extLst>
            <a:ext uri="{FF2B5EF4-FFF2-40B4-BE49-F238E27FC236}">
              <a16:creationId xmlns="" xmlns:a16="http://schemas.microsoft.com/office/drawing/2014/main" id="{00000000-0008-0000-04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1" name="Text Box 15">
          <a:extLst>
            <a:ext uri="{FF2B5EF4-FFF2-40B4-BE49-F238E27FC236}">
              <a16:creationId xmlns="" xmlns:a16="http://schemas.microsoft.com/office/drawing/2014/main" id="{00000000-0008-0000-04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2" name="Text Box 15">
          <a:extLst>
            <a:ext uri="{FF2B5EF4-FFF2-40B4-BE49-F238E27FC236}">
              <a16:creationId xmlns="" xmlns:a16="http://schemas.microsoft.com/office/drawing/2014/main" id="{00000000-0008-0000-04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3" name="Text Box 15">
          <a:extLst>
            <a:ext uri="{FF2B5EF4-FFF2-40B4-BE49-F238E27FC236}">
              <a16:creationId xmlns="" xmlns:a16="http://schemas.microsoft.com/office/drawing/2014/main" id="{00000000-0008-0000-04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4" name="Text Box 15">
          <a:extLst>
            <a:ext uri="{FF2B5EF4-FFF2-40B4-BE49-F238E27FC236}">
              <a16:creationId xmlns="" xmlns:a16="http://schemas.microsoft.com/office/drawing/2014/main" id="{00000000-0008-0000-04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5" name="Text Box 15">
          <a:extLst>
            <a:ext uri="{FF2B5EF4-FFF2-40B4-BE49-F238E27FC236}">
              <a16:creationId xmlns="" xmlns:a16="http://schemas.microsoft.com/office/drawing/2014/main" id="{00000000-0008-0000-04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6" name="Text Box 15">
          <a:extLst>
            <a:ext uri="{FF2B5EF4-FFF2-40B4-BE49-F238E27FC236}">
              <a16:creationId xmlns="" xmlns:a16="http://schemas.microsoft.com/office/drawing/2014/main" id="{00000000-0008-0000-04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7" name="Text Box 15">
          <a:extLst>
            <a:ext uri="{FF2B5EF4-FFF2-40B4-BE49-F238E27FC236}">
              <a16:creationId xmlns="" xmlns:a16="http://schemas.microsoft.com/office/drawing/2014/main" id="{00000000-0008-0000-04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8" name="Text Box 15">
          <a:extLst>
            <a:ext uri="{FF2B5EF4-FFF2-40B4-BE49-F238E27FC236}">
              <a16:creationId xmlns="" xmlns:a16="http://schemas.microsoft.com/office/drawing/2014/main" id="{00000000-0008-0000-04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9" name="Text Box 15">
          <a:extLst>
            <a:ext uri="{FF2B5EF4-FFF2-40B4-BE49-F238E27FC236}">
              <a16:creationId xmlns="" xmlns:a16="http://schemas.microsoft.com/office/drawing/2014/main" id="{00000000-0008-0000-04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0" name="Text Box 15">
          <a:extLst>
            <a:ext uri="{FF2B5EF4-FFF2-40B4-BE49-F238E27FC236}">
              <a16:creationId xmlns="" xmlns:a16="http://schemas.microsoft.com/office/drawing/2014/main" id="{00000000-0008-0000-04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1" name="Text Box 15">
          <a:extLst>
            <a:ext uri="{FF2B5EF4-FFF2-40B4-BE49-F238E27FC236}">
              <a16:creationId xmlns="" xmlns:a16="http://schemas.microsoft.com/office/drawing/2014/main" id="{00000000-0008-0000-04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2" name="Text Box 15">
          <a:extLst>
            <a:ext uri="{FF2B5EF4-FFF2-40B4-BE49-F238E27FC236}">
              <a16:creationId xmlns="" xmlns:a16="http://schemas.microsoft.com/office/drawing/2014/main" id="{00000000-0008-0000-04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3" name="Text Box 15">
          <a:extLst>
            <a:ext uri="{FF2B5EF4-FFF2-40B4-BE49-F238E27FC236}">
              <a16:creationId xmlns="" xmlns:a16="http://schemas.microsoft.com/office/drawing/2014/main" id="{00000000-0008-0000-04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4" name="Text Box 15">
          <a:extLst>
            <a:ext uri="{FF2B5EF4-FFF2-40B4-BE49-F238E27FC236}">
              <a16:creationId xmlns="" xmlns:a16="http://schemas.microsoft.com/office/drawing/2014/main" id="{00000000-0008-0000-04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5" name="Text Box 15">
          <a:extLst>
            <a:ext uri="{FF2B5EF4-FFF2-40B4-BE49-F238E27FC236}">
              <a16:creationId xmlns="" xmlns:a16="http://schemas.microsoft.com/office/drawing/2014/main" id="{00000000-0008-0000-04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6" name="Text Box 15">
          <a:extLst>
            <a:ext uri="{FF2B5EF4-FFF2-40B4-BE49-F238E27FC236}">
              <a16:creationId xmlns="" xmlns:a16="http://schemas.microsoft.com/office/drawing/2014/main" id="{00000000-0008-0000-04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7" name="Text Box 15">
          <a:extLst>
            <a:ext uri="{FF2B5EF4-FFF2-40B4-BE49-F238E27FC236}">
              <a16:creationId xmlns="" xmlns:a16="http://schemas.microsoft.com/office/drawing/2014/main" id="{00000000-0008-0000-04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8" name="Text Box 15">
          <a:extLst>
            <a:ext uri="{FF2B5EF4-FFF2-40B4-BE49-F238E27FC236}">
              <a16:creationId xmlns="" xmlns:a16="http://schemas.microsoft.com/office/drawing/2014/main" id="{00000000-0008-0000-04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9" name="Text Box 15">
          <a:extLst>
            <a:ext uri="{FF2B5EF4-FFF2-40B4-BE49-F238E27FC236}">
              <a16:creationId xmlns="" xmlns:a16="http://schemas.microsoft.com/office/drawing/2014/main" id="{00000000-0008-0000-04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0" name="Text Box 15">
          <a:extLst>
            <a:ext uri="{FF2B5EF4-FFF2-40B4-BE49-F238E27FC236}">
              <a16:creationId xmlns="" xmlns:a16="http://schemas.microsoft.com/office/drawing/2014/main" id="{00000000-0008-0000-04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1" name="Text Box 15">
          <a:extLst>
            <a:ext uri="{FF2B5EF4-FFF2-40B4-BE49-F238E27FC236}">
              <a16:creationId xmlns="" xmlns:a16="http://schemas.microsoft.com/office/drawing/2014/main" id="{00000000-0008-0000-04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2" name="Text Box 15">
          <a:extLst>
            <a:ext uri="{FF2B5EF4-FFF2-40B4-BE49-F238E27FC236}">
              <a16:creationId xmlns="" xmlns:a16="http://schemas.microsoft.com/office/drawing/2014/main" id="{00000000-0008-0000-04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3" name="Text Box 15">
          <a:extLst>
            <a:ext uri="{FF2B5EF4-FFF2-40B4-BE49-F238E27FC236}">
              <a16:creationId xmlns="" xmlns:a16="http://schemas.microsoft.com/office/drawing/2014/main" id="{00000000-0008-0000-04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4" name="Text Box 15">
          <a:extLst>
            <a:ext uri="{FF2B5EF4-FFF2-40B4-BE49-F238E27FC236}">
              <a16:creationId xmlns="" xmlns:a16="http://schemas.microsoft.com/office/drawing/2014/main" id="{00000000-0008-0000-04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5" name="Text Box 15">
          <a:extLst>
            <a:ext uri="{FF2B5EF4-FFF2-40B4-BE49-F238E27FC236}">
              <a16:creationId xmlns="" xmlns:a16="http://schemas.microsoft.com/office/drawing/2014/main" id="{00000000-0008-0000-04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6" name="Text Box 15">
          <a:extLst>
            <a:ext uri="{FF2B5EF4-FFF2-40B4-BE49-F238E27FC236}">
              <a16:creationId xmlns="" xmlns:a16="http://schemas.microsoft.com/office/drawing/2014/main" id="{00000000-0008-0000-04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7" name="Text Box 15">
          <a:extLst>
            <a:ext uri="{FF2B5EF4-FFF2-40B4-BE49-F238E27FC236}">
              <a16:creationId xmlns="" xmlns:a16="http://schemas.microsoft.com/office/drawing/2014/main" id="{00000000-0008-0000-04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8" name="Text Box 15">
          <a:extLst>
            <a:ext uri="{FF2B5EF4-FFF2-40B4-BE49-F238E27FC236}">
              <a16:creationId xmlns="" xmlns:a16="http://schemas.microsoft.com/office/drawing/2014/main" id="{00000000-0008-0000-04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9" name="Text Box 15">
          <a:extLst>
            <a:ext uri="{FF2B5EF4-FFF2-40B4-BE49-F238E27FC236}">
              <a16:creationId xmlns="" xmlns:a16="http://schemas.microsoft.com/office/drawing/2014/main" id="{00000000-0008-0000-04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0" name="Text Box 15">
          <a:extLst>
            <a:ext uri="{FF2B5EF4-FFF2-40B4-BE49-F238E27FC236}">
              <a16:creationId xmlns="" xmlns:a16="http://schemas.microsoft.com/office/drawing/2014/main" id="{00000000-0008-0000-04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91" name="Text Box 15">
          <a:extLst>
            <a:ext uri="{FF2B5EF4-FFF2-40B4-BE49-F238E27FC236}">
              <a16:creationId xmlns="" xmlns:a16="http://schemas.microsoft.com/office/drawing/2014/main" id="{00000000-0008-0000-04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92" name="Text Box 15">
          <a:extLst>
            <a:ext uri="{FF2B5EF4-FFF2-40B4-BE49-F238E27FC236}">
              <a16:creationId xmlns="" xmlns:a16="http://schemas.microsoft.com/office/drawing/2014/main" id="{00000000-0008-0000-04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3" name="Text Box 15">
          <a:extLst>
            <a:ext uri="{FF2B5EF4-FFF2-40B4-BE49-F238E27FC236}">
              <a16:creationId xmlns="" xmlns:a16="http://schemas.microsoft.com/office/drawing/2014/main" id="{00000000-0008-0000-04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4" name="Text Box 15">
          <a:extLst>
            <a:ext uri="{FF2B5EF4-FFF2-40B4-BE49-F238E27FC236}">
              <a16:creationId xmlns="" xmlns:a16="http://schemas.microsoft.com/office/drawing/2014/main" id="{00000000-0008-0000-04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5" name="Text Box 15">
          <a:extLst>
            <a:ext uri="{FF2B5EF4-FFF2-40B4-BE49-F238E27FC236}">
              <a16:creationId xmlns="" xmlns:a16="http://schemas.microsoft.com/office/drawing/2014/main" id="{00000000-0008-0000-04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6" name="Text Box 15">
          <a:extLst>
            <a:ext uri="{FF2B5EF4-FFF2-40B4-BE49-F238E27FC236}">
              <a16:creationId xmlns="" xmlns:a16="http://schemas.microsoft.com/office/drawing/2014/main" id="{00000000-0008-0000-04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7" name="Text Box 15">
          <a:extLst>
            <a:ext uri="{FF2B5EF4-FFF2-40B4-BE49-F238E27FC236}">
              <a16:creationId xmlns="" xmlns:a16="http://schemas.microsoft.com/office/drawing/2014/main" id="{00000000-0008-0000-04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8" name="Text Box 15">
          <a:extLst>
            <a:ext uri="{FF2B5EF4-FFF2-40B4-BE49-F238E27FC236}">
              <a16:creationId xmlns="" xmlns:a16="http://schemas.microsoft.com/office/drawing/2014/main" id="{00000000-0008-0000-04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9" name="Text Box 15">
          <a:extLst>
            <a:ext uri="{FF2B5EF4-FFF2-40B4-BE49-F238E27FC236}">
              <a16:creationId xmlns="" xmlns:a16="http://schemas.microsoft.com/office/drawing/2014/main" id="{00000000-0008-0000-04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0" name="Text Box 15">
          <a:extLst>
            <a:ext uri="{FF2B5EF4-FFF2-40B4-BE49-F238E27FC236}">
              <a16:creationId xmlns="" xmlns:a16="http://schemas.microsoft.com/office/drawing/2014/main" id="{00000000-0008-0000-04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1" name="Text Box 15">
          <a:extLst>
            <a:ext uri="{FF2B5EF4-FFF2-40B4-BE49-F238E27FC236}">
              <a16:creationId xmlns="" xmlns:a16="http://schemas.microsoft.com/office/drawing/2014/main" id="{00000000-0008-0000-04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2" name="Text Box 15">
          <a:extLst>
            <a:ext uri="{FF2B5EF4-FFF2-40B4-BE49-F238E27FC236}">
              <a16:creationId xmlns="" xmlns:a16="http://schemas.microsoft.com/office/drawing/2014/main" id="{00000000-0008-0000-04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3" name="Text Box 15">
          <a:extLst>
            <a:ext uri="{FF2B5EF4-FFF2-40B4-BE49-F238E27FC236}">
              <a16:creationId xmlns="" xmlns:a16="http://schemas.microsoft.com/office/drawing/2014/main" id="{00000000-0008-0000-04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4" name="Text Box 15">
          <a:extLst>
            <a:ext uri="{FF2B5EF4-FFF2-40B4-BE49-F238E27FC236}">
              <a16:creationId xmlns="" xmlns:a16="http://schemas.microsoft.com/office/drawing/2014/main" id="{00000000-0008-0000-04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5" name="Text Box 15">
          <a:extLst>
            <a:ext uri="{FF2B5EF4-FFF2-40B4-BE49-F238E27FC236}">
              <a16:creationId xmlns="" xmlns:a16="http://schemas.microsoft.com/office/drawing/2014/main" id="{00000000-0008-0000-04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6" name="Text Box 15">
          <a:extLst>
            <a:ext uri="{FF2B5EF4-FFF2-40B4-BE49-F238E27FC236}">
              <a16:creationId xmlns="" xmlns:a16="http://schemas.microsoft.com/office/drawing/2014/main" id="{00000000-0008-0000-04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07" name="Text Box 15">
          <a:extLst>
            <a:ext uri="{FF2B5EF4-FFF2-40B4-BE49-F238E27FC236}">
              <a16:creationId xmlns="" xmlns:a16="http://schemas.microsoft.com/office/drawing/2014/main" id="{00000000-0008-0000-04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08" name="Text Box 15">
          <a:extLst>
            <a:ext uri="{FF2B5EF4-FFF2-40B4-BE49-F238E27FC236}">
              <a16:creationId xmlns="" xmlns:a16="http://schemas.microsoft.com/office/drawing/2014/main" id="{00000000-0008-0000-04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9" name="Text Box 15">
          <a:extLst>
            <a:ext uri="{FF2B5EF4-FFF2-40B4-BE49-F238E27FC236}">
              <a16:creationId xmlns="" xmlns:a16="http://schemas.microsoft.com/office/drawing/2014/main" id="{00000000-0008-0000-04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0" name="Text Box 15">
          <a:extLst>
            <a:ext uri="{FF2B5EF4-FFF2-40B4-BE49-F238E27FC236}">
              <a16:creationId xmlns="" xmlns:a16="http://schemas.microsoft.com/office/drawing/2014/main" id="{00000000-0008-0000-04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1" name="Text Box 15">
          <a:extLst>
            <a:ext uri="{FF2B5EF4-FFF2-40B4-BE49-F238E27FC236}">
              <a16:creationId xmlns="" xmlns:a16="http://schemas.microsoft.com/office/drawing/2014/main" id="{00000000-0008-0000-04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2" name="Text Box 15">
          <a:extLst>
            <a:ext uri="{FF2B5EF4-FFF2-40B4-BE49-F238E27FC236}">
              <a16:creationId xmlns="" xmlns:a16="http://schemas.microsoft.com/office/drawing/2014/main" id="{00000000-0008-0000-04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3" name="Text Box 15">
          <a:extLst>
            <a:ext uri="{FF2B5EF4-FFF2-40B4-BE49-F238E27FC236}">
              <a16:creationId xmlns="" xmlns:a16="http://schemas.microsoft.com/office/drawing/2014/main" id="{00000000-0008-0000-04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4" name="Text Box 15">
          <a:extLst>
            <a:ext uri="{FF2B5EF4-FFF2-40B4-BE49-F238E27FC236}">
              <a16:creationId xmlns="" xmlns:a16="http://schemas.microsoft.com/office/drawing/2014/main" id="{00000000-0008-0000-04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5" name="Text Box 15">
          <a:extLst>
            <a:ext uri="{FF2B5EF4-FFF2-40B4-BE49-F238E27FC236}">
              <a16:creationId xmlns="" xmlns:a16="http://schemas.microsoft.com/office/drawing/2014/main" id="{00000000-0008-0000-04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6" name="Text Box 15">
          <a:extLst>
            <a:ext uri="{FF2B5EF4-FFF2-40B4-BE49-F238E27FC236}">
              <a16:creationId xmlns="" xmlns:a16="http://schemas.microsoft.com/office/drawing/2014/main" id="{00000000-0008-0000-04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7" name="Text Box 15">
          <a:extLst>
            <a:ext uri="{FF2B5EF4-FFF2-40B4-BE49-F238E27FC236}">
              <a16:creationId xmlns="" xmlns:a16="http://schemas.microsoft.com/office/drawing/2014/main" id="{00000000-0008-0000-04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8" name="Text Box 15">
          <a:extLst>
            <a:ext uri="{FF2B5EF4-FFF2-40B4-BE49-F238E27FC236}">
              <a16:creationId xmlns="" xmlns:a16="http://schemas.microsoft.com/office/drawing/2014/main" id="{00000000-0008-0000-04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9" name="Text Box 15">
          <a:extLst>
            <a:ext uri="{FF2B5EF4-FFF2-40B4-BE49-F238E27FC236}">
              <a16:creationId xmlns="" xmlns:a16="http://schemas.microsoft.com/office/drawing/2014/main" id="{00000000-0008-0000-04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0" name="Text Box 15">
          <a:extLst>
            <a:ext uri="{FF2B5EF4-FFF2-40B4-BE49-F238E27FC236}">
              <a16:creationId xmlns="" xmlns:a16="http://schemas.microsoft.com/office/drawing/2014/main" id="{00000000-0008-0000-04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1" name="Text Box 15">
          <a:extLst>
            <a:ext uri="{FF2B5EF4-FFF2-40B4-BE49-F238E27FC236}">
              <a16:creationId xmlns="" xmlns:a16="http://schemas.microsoft.com/office/drawing/2014/main" id="{00000000-0008-0000-04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2" name="Text Box 15">
          <a:extLst>
            <a:ext uri="{FF2B5EF4-FFF2-40B4-BE49-F238E27FC236}">
              <a16:creationId xmlns="" xmlns:a16="http://schemas.microsoft.com/office/drawing/2014/main" id="{00000000-0008-0000-04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3" name="Text Box 15">
          <a:extLst>
            <a:ext uri="{FF2B5EF4-FFF2-40B4-BE49-F238E27FC236}">
              <a16:creationId xmlns="" xmlns:a16="http://schemas.microsoft.com/office/drawing/2014/main" id="{00000000-0008-0000-04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4" name="Text Box 15">
          <a:extLst>
            <a:ext uri="{FF2B5EF4-FFF2-40B4-BE49-F238E27FC236}">
              <a16:creationId xmlns="" xmlns:a16="http://schemas.microsoft.com/office/drawing/2014/main" id="{00000000-0008-0000-04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5" name="Text Box 15">
          <a:extLst>
            <a:ext uri="{FF2B5EF4-FFF2-40B4-BE49-F238E27FC236}">
              <a16:creationId xmlns="" xmlns:a16="http://schemas.microsoft.com/office/drawing/2014/main" id="{00000000-0008-0000-04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6" name="Text Box 15">
          <a:extLst>
            <a:ext uri="{FF2B5EF4-FFF2-40B4-BE49-F238E27FC236}">
              <a16:creationId xmlns="" xmlns:a16="http://schemas.microsoft.com/office/drawing/2014/main" id="{00000000-0008-0000-04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7" name="Text Box 15">
          <a:extLst>
            <a:ext uri="{FF2B5EF4-FFF2-40B4-BE49-F238E27FC236}">
              <a16:creationId xmlns="" xmlns:a16="http://schemas.microsoft.com/office/drawing/2014/main" id="{00000000-0008-0000-04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8" name="Text Box 15">
          <a:extLst>
            <a:ext uri="{FF2B5EF4-FFF2-40B4-BE49-F238E27FC236}">
              <a16:creationId xmlns="" xmlns:a16="http://schemas.microsoft.com/office/drawing/2014/main" id="{00000000-0008-0000-04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9" name="Text Box 15">
          <a:extLst>
            <a:ext uri="{FF2B5EF4-FFF2-40B4-BE49-F238E27FC236}">
              <a16:creationId xmlns="" xmlns:a16="http://schemas.microsoft.com/office/drawing/2014/main" id="{00000000-0008-0000-04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0" name="Text Box 15">
          <a:extLst>
            <a:ext uri="{FF2B5EF4-FFF2-40B4-BE49-F238E27FC236}">
              <a16:creationId xmlns="" xmlns:a16="http://schemas.microsoft.com/office/drawing/2014/main" id="{00000000-0008-0000-04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1" name="Text Box 15">
          <a:extLst>
            <a:ext uri="{FF2B5EF4-FFF2-40B4-BE49-F238E27FC236}">
              <a16:creationId xmlns="" xmlns:a16="http://schemas.microsoft.com/office/drawing/2014/main" id="{00000000-0008-0000-04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2" name="Text Box 15">
          <a:extLst>
            <a:ext uri="{FF2B5EF4-FFF2-40B4-BE49-F238E27FC236}">
              <a16:creationId xmlns="" xmlns:a16="http://schemas.microsoft.com/office/drawing/2014/main" id="{00000000-0008-0000-04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3" name="Text Box 15">
          <a:extLst>
            <a:ext uri="{FF2B5EF4-FFF2-40B4-BE49-F238E27FC236}">
              <a16:creationId xmlns="" xmlns:a16="http://schemas.microsoft.com/office/drawing/2014/main" id="{00000000-0008-0000-04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4" name="Text Box 15">
          <a:extLst>
            <a:ext uri="{FF2B5EF4-FFF2-40B4-BE49-F238E27FC236}">
              <a16:creationId xmlns="" xmlns:a16="http://schemas.microsoft.com/office/drawing/2014/main" id="{00000000-0008-0000-04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5" name="Text Box 15">
          <a:extLst>
            <a:ext uri="{FF2B5EF4-FFF2-40B4-BE49-F238E27FC236}">
              <a16:creationId xmlns="" xmlns:a16="http://schemas.microsoft.com/office/drawing/2014/main" id="{00000000-0008-0000-04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6" name="Text Box 15">
          <a:extLst>
            <a:ext uri="{FF2B5EF4-FFF2-40B4-BE49-F238E27FC236}">
              <a16:creationId xmlns="" xmlns:a16="http://schemas.microsoft.com/office/drawing/2014/main" id="{00000000-0008-0000-04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7" name="Text Box 15">
          <a:extLst>
            <a:ext uri="{FF2B5EF4-FFF2-40B4-BE49-F238E27FC236}">
              <a16:creationId xmlns="" xmlns:a16="http://schemas.microsoft.com/office/drawing/2014/main" id="{00000000-0008-0000-04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8" name="Text Box 15">
          <a:extLst>
            <a:ext uri="{FF2B5EF4-FFF2-40B4-BE49-F238E27FC236}">
              <a16:creationId xmlns="" xmlns:a16="http://schemas.microsoft.com/office/drawing/2014/main" id="{00000000-0008-0000-04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9" name="Text Box 15">
          <a:extLst>
            <a:ext uri="{FF2B5EF4-FFF2-40B4-BE49-F238E27FC236}">
              <a16:creationId xmlns="" xmlns:a16="http://schemas.microsoft.com/office/drawing/2014/main" id="{00000000-0008-0000-04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0" name="Text Box 15">
          <a:extLst>
            <a:ext uri="{FF2B5EF4-FFF2-40B4-BE49-F238E27FC236}">
              <a16:creationId xmlns="" xmlns:a16="http://schemas.microsoft.com/office/drawing/2014/main" id="{00000000-0008-0000-04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1" name="Text Box 15">
          <a:extLst>
            <a:ext uri="{FF2B5EF4-FFF2-40B4-BE49-F238E27FC236}">
              <a16:creationId xmlns="" xmlns:a16="http://schemas.microsoft.com/office/drawing/2014/main" id="{00000000-0008-0000-04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2" name="Text Box 15">
          <a:extLst>
            <a:ext uri="{FF2B5EF4-FFF2-40B4-BE49-F238E27FC236}">
              <a16:creationId xmlns="" xmlns:a16="http://schemas.microsoft.com/office/drawing/2014/main" id="{00000000-0008-0000-04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3" name="Text Box 15">
          <a:extLst>
            <a:ext uri="{FF2B5EF4-FFF2-40B4-BE49-F238E27FC236}">
              <a16:creationId xmlns="" xmlns:a16="http://schemas.microsoft.com/office/drawing/2014/main" id="{00000000-0008-0000-04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4" name="Text Box 15">
          <a:extLst>
            <a:ext uri="{FF2B5EF4-FFF2-40B4-BE49-F238E27FC236}">
              <a16:creationId xmlns="" xmlns:a16="http://schemas.microsoft.com/office/drawing/2014/main" id="{00000000-0008-0000-04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5" name="Text Box 15">
          <a:extLst>
            <a:ext uri="{FF2B5EF4-FFF2-40B4-BE49-F238E27FC236}">
              <a16:creationId xmlns="" xmlns:a16="http://schemas.microsoft.com/office/drawing/2014/main" id="{00000000-0008-0000-04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6" name="Text Box 15">
          <a:extLst>
            <a:ext uri="{FF2B5EF4-FFF2-40B4-BE49-F238E27FC236}">
              <a16:creationId xmlns="" xmlns:a16="http://schemas.microsoft.com/office/drawing/2014/main" id="{00000000-0008-0000-04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7" name="Text Box 15">
          <a:extLst>
            <a:ext uri="{FF2B5EF4-FFF2-40B4-BE49-F238E27FC236}">
              <a16:creationId xmlns="" xmlns:a16="http://schemas.microsoft.com/office/drawing/2014/main" id="{00000000-0008-0000-04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8" name="Text Box 15">
          <a:extLst>
            <a:ext uri="{FF2B5EF4-FFF2-40B4-BE49-F238E27FC236}">
              <a16:creationId xmlns="" xmlns:a16="http://schemas.microsoft.com/office/drawing/2014/main" id="{00000000-0008-0000-04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9" name="Text Box 15">
          <a:extLst>
            <a:ext uri="{FF2B5EF4-FFF2-40B4-BE49-F238E27FC236}">
              <a16:creationId xmlns="" xmlns:a16="http://schemas.microsoft.com/office/drawing/2014/main" id="{00000000-0008-0000-04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0" name="Text Box 15">
          <a:extLst>
            <a:ext uri="{FF2B5EF4-FFF2-40B4-BE49-F238E27FC236}">
              <a16:creationId xmlns="" xmlns:a16="http://schemas.microsoft.com/office/drawing/2014/main" id="{00000000-0008-0000-04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1" name="Text Box 15">
          <a:extLst>
            <a:ext uri="{FF2B5EF4-FFF2-40B4-BE49-F238E27FC236}">
              <a16:creationId xmlns="" xmlns:a16="http://schemas.microsoft.com/office/drawing/2014/main" id="{00000000-0008-0000-04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2" name="Text Box 15">
          <a:extLst>
            <a:ext uri="{FF2B5EF4-FFF2-40B4-BE49-F238E27FC236}">
              <a16:creationId xmlns="" xmlns:a16="http://schemas.microsoft.com/office/drawing/2014/main" id="{00000000-0008-0000-04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3" name="Text Box 15">
          <a:extLst>
            <a:ext uri="{FF2B5EF4-FFF2-40B4-BE49-F238E27FC236}">
              <a16:creationId xmlns="" xmlns:a16="http://schemas.microsoft.com/office/drawing/2014/main" id="{00000000-0008-0000-04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4" name="Text Box 15">
          <a:extLst>
            <a:ext uri="{FF2B5EF4-FFF2-40B4-BE49-F238E27FC236}">
              <a16:creationId xmlns="" xmlns:a16="http://schemas.microsoft.com/office/drawing/2014/main" id="{00000000-0008-0000-04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5" name="Text Box 15">
          <a:extLst>
            <a:ext uri="{FF2B5EF4-FFF2-40B4-BE49-F238E27FC236}">
              <a16:creationId xmlns="" xmlns:a16="http://schemas.microsoft.com/office/drawing/2014/main" id="{00000000-0008-0000-04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6" name="Text Box 15">
          <a:extLst>
            <a:ext uri="{FF2B5EF4-FFF2-40B4-BE49-F238E27FC236}">
              <a16:creationId xmlns="" xmlns:a16="http://schemas.microsoft.com/office/drawing/2014/main" id="{00000000-0008-0000-04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7" name="Text Box 15">
          <a:extLst>
            <a:ext uri="{FF2B5EF4-FFF2-40B4-BE49-F238E27FC236}">
              <a16:creationId xmlns="" xmlns:a16="http://schemas.microsoft.com/office/drawing/2014/main" id="{00000000-0008-0000-04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8" name="Text Box 15">
          <a:extLst>
            <a:ext uri="{FF2B5EF4-FFF2-40B4-BE49-F238E27FC236}">
              <a16:creationId xmlns="" xmlns:a16="http://schemas.microsoft.com/office/drawing/2014/main" id="{00000000-0008-0000-04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9" name="Text Box 15">
          <a:extLst>
            <a:ext uri="{FF2B5EF4-FFF2-40B4-BE49-F238E27FC236}">
              <a16:creationId xmlns="" xmlns:a16="http://schemas.microsoft.com/office/drawing/2014/main" id="{00000000-0008-0000-04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0" name="Text Box 15">
          <a:extLst>
            <a:ext uri="{FF2B5EF4-FFF2-40B4-BE49-F238E27FC236}">
              <a16:creationId xmlns="" xmlns:a16="http://schemas.microsoft.com/office/drawing/2014/main" id="{00000000-0008-0000-04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1" name="Text Box 15">
          <a:extLst>
            <a:ext uri="{FF2B5EF4-FFF2-40B4-BE49-F238E27FC236}">
              <a16:creationId xmlns="" xmlns:a16="http://schemas.microsoft.com/office/drawing/2014/main" id="{00000000-0008-0000-04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2" name="Text Box 15">
          <a:extLst>
            <a:ext uri="{FF2B5EF4-FFF2-40B4-BE49-F238E27FC236}">
              <a16:creationId xmlns="" xmlns:a16="http://schemas.microsoft.com/office/drawing/2014/main" id="{00000000-0008-0000-04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3" name="Text Box 15">
          <a:extLst>
            <a:ext uri="{FF2B5EF4-FFF2-40B4-BE49-F238E27FC236}">
              <a16:creationId xmlns="" xmlns:a16="http://schemas.microsoft.com/office/drawing/2014/main" id="{00000000-0008-0000-04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4" name="Text Box 15">
          <a:extLst>
            <a:ext uri="{FF2B5EF4-FFF2-40B4-BE49-F238E27FC236}">
              <a16:creationId xmlns="" xmlns:a16="http://schemas.microsoft.com/office/drawing/2014/main" id="{00000000-0008-0000-04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5" name="Text Box 15">
          <a:extLst>
            <a:ext uri="{FF2B5EF4-FFF2-40B4-BE49-F238E27FC236}">
              <a16:creationId xmlns="" xmlns:a16="http://schemas.microsoft.com/office/drawing/2014/main" id="{00000000-0008-0000-04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6" name="Text Box 15">
          <a:extLst>
            <a:ext uri="{FF2B5EF4-FFF2-40B4-BE49-F238E27FC236}">
              <a16:creationId xmlns="" xmlns:a16="http://schemas.microsoft.com/office/drawing/2014/main" id="{00000000-0008-0000-04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7" name="Text Box 15">
          <a:extLst>
            <a:ext uri="{FF2B5EF4-FFF2-40B4-BE49-F238E27FC236}">
              <a16:creationId xmlns="" xmlns:a16="http://schemas.microsoft.com/office/drawing/2014/main" id="{00000000-0008-0000-04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8" name="Text Box 15">
          <a:extLst>
            <a:ext uri="{FF2B5EF4-FFF2-40B4-BE49-F238E27FC236}">
              <a16:creationId xmlns="" xmlns:a16="http://schemas.microsoft.com/office/drawing/2014/main" id="{00000000-0008-0000-04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9" name="Text Box 15">
          <a:extLst>
            <a:ext uri="{FF2B5EF4-FFF2-40B4-BE49-F238E27FC236}">
              <a16:creationId xmlns="" xmlns:a16="http://schemas.microsoft.com/office/drawing/2014/main" id="{00000000-0008-0000-04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0" name="Text Box 15">
          <a:extLst>
            <a:ext uri="{FF2B5EF4-FFF2-40B4-BE49-F238E27FC236}">
              <a16:creationId xmlns="" xmlns:a16="http://schemas.microsoft.com/office/drawing/2014/main" id="{00000000-0008-0000-04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1" name="Text Box 15">
          <a:extLst>
            <a:ext uri="{FF2B5EF4-FFF2-40B4-BE49-F238E27FC236}">
              <a16:creationId xmlns="" xmlns:a16="http://schemas.microsoft.com/office/drawing/2014/main" id="{00000000-0008-0000-04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2" name="Text Box 15">
          <a:extLst>
            <a:ext uri="{FF2B5EF4-FFF2-40B4-BE49-F238E27FC236}">
              <a16:creationId xmlns="" xmlns:a16="http://schemas.microsoft.com/office/drawing/2014/main" id="{00000000-0008-0000-04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3" name="Text Box 15">
          <a:extLst>
            <a:ext uri="{FF2B5EF4-FFF2-40B4-BE49-F238E27FC236}">
              <a16:creationId xmlns="" xmlns:a16="http://schemas.microsoft.com/office/drawing/2014/main" id="{00000000-0008-0000-04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4" name="Text Box 15">
          <a:extLst>
            <a:ext uri="{FF2B5EF4-FFF2-40B4-BE49-F238E27FC236}">
              <a16:creationId xmlns="" xmlns:a16="http://schemas.microsoft.com/office/drawing/2014/main" id="{00000000-0008-0000-04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5" name="Text Box 15">
          <a:extLst>
            <a:ext uri="{FF2B5EF4-FFF2-40B4-BE49-F238E27FC236}">
              <a16:creationId xmlns="" xmlns:a16="http://schemas.microsoft.com/office/drawing/2014/main" id="{00000000-0008-0000-04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6" name="Text Box 15">
          <a:extLst>
            <a:ext uri="{FF2B5EF4-FFF2-40B4-BE49-F238E27FC236}">
              <a16:creationId xmlns="" xmlns:a16="http://schemas.microsoft.com/office/drawing/2014/main" id="{00000000-0008-0000-04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7" name="Text Box 15">
          <a:extLst>
            <a:ext uri="{FF2B5EF4-FFF2-40B4-BE49-F238E27FC236}">
              <a16:creationId xmlns="" xmlns:a16="http://schemas.microsoft.com/office/drawing/2014/main" id="{00000000-0008-0000-04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8" name="Text Box 15">
          <a:extLst>
            <a:ext uri="{FF2B5EF4-FFF2-40B4-BE49-F238E27FC236}">
              <a16:creationId xmlns="" xmlns:a16="http://schemas.microsoft.com/office/drawing/2014/main" id="{00000000-0008-0000-04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9" name="Text Box 15">
          <a:extLst>
            <a:ext uri="{FF2B5EF4-FFF2-40B4-BE49-F238E27FC236}">
              <a16:creationId xmlns="" xmlns:a16="http://schemas.microsoft.com/office/drawing/2014/main" id="{00000000-0008-0000-04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0" name="Text Box 15">
          <a:extLst>
            <a:ext uri="{FF2B5EF4-FFF2-40B4-BE49-F238E27FC236}">
              <a16:creationId xmlns="" xmlns:a16="http://schemas.microsoft.com/office/drawing/2014/main" id="{00000000-0008-0000-04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1" name="Text Box 15">
          <a:extLst>
            <a:ext uri="{FF2B5EF4-FFF2-40B4-BE49-F238E27FC236}">
              <a16:creationId xmlns="" xmlns:a16="http://schemas.microsoft.com/office/drawing/2014/main" id="{00000000-0008-0000-04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2" name="Text Box 15">
          <a:extLst>
            <a:ext uri="{FF2B5EF4-FFF2-40B4-BE49-F238E27FC236}">
              <a16:creationId xmlns="" xmlns:a16="http://schemas.microsoft.com/office/drawing/2014/main" id="{00000000-0008-0000-04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3" name="Text Box 15">
          <a:extLst>
            <a:ext uri="{FF2B5EF4-FFF2-40B4-BE49-F238E27FC236}">
              <a16:creationId xmlns="" xmlns:a16="http://schemas.microsoft.com/office/drawing/2014/main" id="{00000000-0008-0000-04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4" name="Text Box 15">
          <a:extLst>
            <a:ext uri="{FF2B5EF4-FFF2-40B4-BE49-F238E27FC236}">
              <a16:creationId xmlns="" xmlns:a16="http://schemas.microsoft.com/office/drawing/2014/main" id="{00000000-0008-0000-04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5" name="Text Box 15">
          <a:extLst>
            <a:ext uri="{FF2B5EF4-FFF2-40B4-BE49-F238E27FC236}">
              <a16:creationId xmlns="" xmlns:a16="http://schemas.microsoft.com/office/drawing/2014/main" id="{00000000-0008-0000-04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6" name="Text Box 15">
          <a:extLst>
            <a:ext uri="{FF2B5EF4-FFF2-40B4-BE49-F238E27FC236}">
              <a16:creationId xmlns="" xmlns:a16="http://schemas.microsoft.com/office/drawing/2014/main" id="{00000000-0008-0000-04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7" name="Text Box 15">
          <a:extLst>
            <a:ext uri="{FF2B5EF4-FFF2-40B4-BE49-F238E27FC236}">
              <a16:creationId xmlns="" xmlns:a16="http://schemas.microsoft.com/office/drawing/2014/main" id="{00000000-0008-0000-04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8" name="Text Box 15">
          <a:extLst>
            <a:ext uri="{FF2B5EF4-FFF2-40B4-BE49-F238E27FC236}">
              <a16:creationId xmlns="" xmlns:a16="http://schemas.microsoft.com/office/drawing/2014/main" id="{00000000-0008-0000-04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9" name="Text Box 15">
          <a:extLst>
            <a:ext uri="{FF2B5EF4-FFF2-40B4-BE49-F238E27FC236}">
              <a16:creationId xmlns="" xmlns:a16="http://schemas.microsoft.com/office/drawing/2014/main" id="{00000000-0008-0000-04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0" name="Text Box 15">
          <a:extLst>
            <a:ext uri="{FF2B5EF4-FFF2-40B4-BE49-F238E27FC236}">
              <a16:creationId xmlns="" xmlns:a16="http://schemas.microsoft.com/office/drawing/2014/main" id="{00000000-0008-0000-04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1" name="Text Box 15">
          <a:extLst>
            <a:ext uri="{FF2B5EF4-FFF2-40B4-BE49-F238E27FC236}">
              <a16:creationId xmlns="" xmlns:a16="http://schemas.microsoft.com/office/drawing/2014/main" id="{00000000-0008-0000-04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2" name="Text Box 15">
          <a:extLst>
            <a:ext uri="{FF2B5EF4-FFF2-40B4-BE49-F238E27FC236}">
              <a16:creationId xmlns="" xmlns:a16="http://schemas.microsoft.com/office/drawing/2014/main" id="{00000000-0008-0000-04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3" name="Text Box 15">
          <a:extLst>
            <a:ext uri="{FF2B5EF4-FFF2-40B4-BE49-F238E27FC236}">
              <a16:creationId xmlns="" xmlns:a16="http://schemas.microsoft.com/office/drawing/2014/main" id="{00000000-0008-0000-04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4" name="Text Box 15">
          <a:extLst>
            <a:ext uri="{FF2B5EF4-FFF2-40B4-BE49-F238E27FC236}">
              <a16:creationId xmlns="" xmlns:a16="http://schemas.microsoft.com/office/drawing/2014/main" id="{00000000-0008-0000-04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5" name="Text Box 15">
          <a:extLst>
            <a:ext uri="{FF2B5EF4-FFF2-40B4-BE49-F238E27FC236}">
              <a16:creationId xmlns="" xmlns:a16="http://schemas.microsoft.com/office/drawing/2014/main" id="{00000000-0008-0000-04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6" name="Text Box 15">
          <a:extLst>
            <a:ext uri="{FF2B5EF4-FFF2-40B4-BE49-F238E27FC236}">
              <a16:creationId xmlns="" xmlns:a16="http://schemas.microsoft.com/office/drawing/2014/main" id="{00000000-0008-0000-04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97" name="Text Box 15">
          <a:extLst>
            <a:ext uri="{FF2B5EF4-FFF2-40B4-BE49-F238E27FC236}">
              <a16:creationId xmlns="" xmlns:a16="http://schemas.microsoft.com/office/drawing/2014/main" id="{00000000-0008-0000-04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98" name="Text Box 15">
          <a:extLst>
            <a:ext uri="{FF2B5EF4-FFF2-40B4-BE49-F238E27FC236}">
              <a16:creationId xmlns="" xmlns:a16="http://schemas.microsoft.com/office/drawing/2014/main" id="{00000000-0008-0000-04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9" name="Text Box 15">
          <a:extLst>
            <a:ext uri="{FF2B5EF4-FFF2-40B4-BE49-F238E27FC236}">
              <a16:creationId xmlns="" xmlns:a16="http://schemas.microsoft.com/office/drawing/2014/main" id="{00000000-0008-0000-04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0" name="Text Box 15">
          <a:extLst>
            <a:ext uri="{FF2B5EF4-FFF2-40B4-BE49-F238E27FC236}">
              <a16:creationId xmlns="" xmlns:a16="http://schemas.microsoft.com/office/drawing/2014/main" id="{00000000-0008-0000-04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1" name="Text Box 15">
          <a:extLst>
            <a:ext uri="{FF2B5EF4-FFF2-40B4-BE49-F238E27FC236}">
              <a16:creationId xmlns="" xmlns:a16="http://schemas.microsoft.com/office/drawing/2014/main" id="{00000000-0008-0000-04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2" name="Text Box 15">
          <a:extLst>
            <a:ext uri="{FF2B5EF4-FFF2-40B4-BE49-F238E27FC236}">
              <a16:creationId xmlns="" xmlns:a16="http://schemas.microsoft.com/office/drawing/2014/main" id="{00000000-0008-0000-04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3" name="Text Box 15">
          <a:extLst>
            <a:ext uri="{FF2B5EF4-FFF2-40B4-BE49-F238E27FC236}">
              <a16:creationId xmlns="" xmlns:a16="http://schemas.microsoft.com/office/drawing/2014/main" id="{00000000-0008-0000-04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4" name="Text Box 15">
          <a:extLst>
            <a:ext uri="{FF2B5EF4-FFF2-40B4-BE49-F238E27FC236}">
              <a16:creationId xmlns="" xmlns:a16="http://schemas.microsoft.com/office/drawing/2014/main" id="{00000000-0008-0000-04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5" name="Text Box 15">
          <a:extLst>
            <a:ext uri="{FF2B5EF4-FFF2-40B4-BE49-F238E27FC236}">
              <a16:creationId xmlns="" xmlns:a16="http://schemas.microsoft.com/office/drawing/2014/main" id="{00000000-0008-0000-04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6" name="Text Box 15">
          <a:extLst>
            <a:ext uri="{FF2B5EF4-FFF2-40B4-BE49-F238E27FC236}">
              <a16:creationId xmlns="" xmlns:a16="http://schemas.microsoft.com/office/drawing/2014/main" id="{00000000-0008-0000-04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7" name="Text Box 15">
          <a:extLst>
            <a:ext uri="{FF2B5EF4-FFF2-40B4-BE49-F238E27FC236}">
              <a16:creationId xmlns="" xmlns:a16="http://schemas.microsoft.com/office/drawing/2014/main" id="{00000000-0008-0000-04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8" name="Text Box 15">
          <a:extLst>
            <a:ext uri="{FF2B5EF4-FFF2-40B4-BE49-F238E27FC236}">
              <a16:creationId xmlns="" xmlns:a16="http://schemas.microsoft.com/office/drawing/2014/main" id="{00000000-0008-0000-04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9" name="Text Box 15">
          <a:extLst>
            <a:ext uri="{FF2B5EF4-FFF2-40B4-BE49-F238E27FC236}">
              <a16:creationId xmlns="" xmlns:a16="http://schemas.microsoft.com/office/drawing/2014/main" id="{00000000-0008-0000-04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0" name="Text Box 15">
          <a:extLst>
            <a:ext uri="{FF2B5EF4-FFF2-40B4-BE49-F238E27FC236}">
              <a16:creationId xmlns="" xmlns:a16="http://schemas.microsoft.com/office/drawing/2014/main" id="{00000000-0008-0000-04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1" name="Text Box 15">
          <a:extLst>
            <a:ext uri="{FF2B5EF4-FFF2-40B4-BE49-F238E27FC236}">
              <a16:creationId xmlns="" xmlns:a16="http://schemas.microsoft.com/office/drawing/2014/main" id="{00000000-0008-0000-04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2" name="Text Box 15">
          <a:extLst>
            <a:ext uri="{FF2B5EF4-FFF2-40B4-BE49-F238E27FC236}">
              <a16:creationId xmlns="" xmlns:a16="http://schemas.microsoft.com/office/drawing/2014/main" id="{00000000-0008-0000-04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3" name="Text Box 15">
          <a:extLst>
            <a:ext uri="{FF2B5EF4-FFF2-40B4-BE49-F238E27FC236}">
              <a16:creationId xmlns="" xmlns:a16="http://schemas.microsoft.com/office/drawing/2014/main" id="{00000000-0008-0000-04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4" name="Text Box 15">
          <a:extLst>
            <a:ext uri="{FF2B5EF4-FFF2-40B4-BE49-F238E27FC236}">
              <a16:creationId xmlns="" xmlns:a16="http://schemas.microsoft.com/office/drawing/2014/main" id="{00000000-0008-0000-04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5" name="Text Box 15">
          <a:extLst>
            <a:ext uri="{FF2B5EF4-FFF2-40B4-BE49-F238E27FC236}">
              <a16:creationId xmlns="" xmlns:a16="http://schemas.microsoft.com/office/drawing/2014/main" id="{00000000-0008-0000-04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6" name="Text Box 15">
          <a:extLst>
            <a:ext uri="{FF2B5EF4-FFF2-40B4-BE49-F238E27FC236}">
              <a16:creationId xmlns="" xmlns:a16="http://schemas.microsoft.com/office/drawing/2014/main" id="{00000000-0008-0000-04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7" name="Text Box 15">
          <a:extLst>
            <a:ext uri="{FF2B5EF4-FFF2-40B4-BE49-F238E27FC236}">
              <a16:creationId xmlns="" xmlns:a16="http://schemas.microsoft.com/office/drawing/2014/main" id="{00000000-0008-0000-04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8" name="Text Box 15">
          <a:extLst>
            <a:ext uri="{FF2B5EF4-FFF2-40B4-BE49-F238E27FC236}">
              <a16:creationId xmlns="" xmlns:a16="http://schemas.microsoft.com/office/drawing/2014/main" id="{00000000-0008-0000-04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9" name="Text Box 15">
          <a:extLst>
            <a:ext uri="{FF2B5EF4-FFF2-40B4-BE49-F238E27FC236}">
              <a16:creationId xmlns="" xmlns:a16="http://schemas.microsoft.com/office/drawing/2014/main" id="{00000000-0008-0000-04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0" name="Text Box 15">
          <a:extLst>
            <a:ext uri="{FF2B5EF4-FFF2-40B4-BE49-F238E27FC236}">
              <a16:creationId xmlns="" xmlns:a16="http://schemas.microsoft.com/office/drawing/2014/main" id="{00000000-0008-0000-04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1" name="Text Box 15">
          <a:extLst>
            <a:ext uri="{FF2B5EF4-FFF2-40B4-BE49-F238E27FC236}">
              <a16:creationId xmlns="" xmlns:a16="http://schemas.microsoft.com/office/drawing/2014/main" id="{00000000-0008-0000-04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2" name="Text Box 15">
          <a:extLst>
            <a:ext uri="{FF2B5EF4-FFF2-40B4-BE49-F238E27FC236}">
              <a16:creationId xmlns="" xmlns:a16="http://schemas.microsoft.com/office/drawing/2014/main" id="{00000000-0008-0000-04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3" name="Text Box 15">
          <a:extLst>
            <a:ext uri="{FF2B5EF4-FFF2-40B4-BE49-F238E27FC236}">
              <a16:creationId xmlns="" xmlns:a16="http://schemas.microsoft.com/office/drawing/2014/main" id="{00000000-0008-0000-04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4" name="Text Box 15">
          <a:extLst>
            <a:ext uri="{FF2B5EF4-FFF2-40B4-BE49-F238E27FC236}">
              <a16:creationId xmlns="" xmlns:a16="http://schemas.microsoft.com/office/drawing/2014/main" id="{00000000-0008-0000-04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5" name="Text Box 15">
          <a:extLst>
            <a:ext uri="{FF2B5EF4-FFF2-40B4-BE49-F238E27FC236}">
              <a16:creationId xmlns="" xmlns:a16="http://schemas.microsoft.com/office/drawing/2014/main" id="{00000000-0008-0000-04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6" name="Text Box 15">
          <a:extLst>
            <a:ext uri="{FF2B5EF4-FFF2-40B4-BE49-F238E27FC236}">
              <a16:creationId xmlns="" xmlns:a16="http://schemas.microsoft.com/office/drawing/2014/main" id="{00000000-0008-0000-04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7" name="Text Box 15">
          <a:extLst>
            <a:ext uri="{FF2B5EF4-FFF2-40B4-BE49-F238E27FC236}">
              <a16:creationId xmlns="" xmlns:a16="http://schemas.microsoft.com/office/drawing/2014/main" id="{00000000-0008-0000-04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8" name="Text Box 15">
          <a:extLst>
            <a:ext uri="{FF2B5EF4-FFF2-40B4-BE49-F238E27FC236}">
              <a16:creationId xmlns="" xmlns:a16="http://schemas.microsoft.com/office/drawing/2014/main" id="{00000000-0008-0000-04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9" name="Text Box 15">
          <a:extLst>
            <a:ext uri="{FF2B5EF4-FFF2-40B4-BE49-F238E27FC236}">
              <a16:creationId xmlns="" xmlns:a16="http://schemas.microsoft.com/office/drawing/2014/main" id="{00000000-0008-0000-04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0" name="Text Box 15">
          <a:extLst>
            <a:ext uri="{FF2B5EF4-FFF2-40B4-BE49-F238E27FC236}">
              <a16:creationId xmlns="" xmlns:a16="http://schemas.microsoft.com/office/drawing/2014/main" id="{00000000-0008-0000-04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1" name="Text Box 15">
          <a:extLst>
            <a:ext uri="{FF2B5EF4-FFF2-40B4-BE49-F238E27FC236}">
              <a16:creationId xmlns="" xmlns:a16="http://schemas.microsoft.com/office/drawing/2014/main" id="{00000000-0008-0000-04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2" name="Text Box 15">
          <a:extLst>
            <a:ext uri="{FF2B5EF4-FFF2-40B4-BE49-F238E27FC236}">
              <a16:creationId xmlns="" xmlns:a16="http://schemas.microsoft.com/office/drawing/2014/main" id="{00000000-0008-0000-04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3" name="Text Box 15">
          <a:extLst>
            <a:ext uri="{FF2B5EF4-FFF2-40B4-BE49-F238E27FC236}">
              <a16:creationId xmlns="" xmlns:a16="http://schemas.microsoft.com/office/drawing/2014/main" id="{00000000-0008-0000-04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4" name="Text Box 15">
          <a:extLst>
            <a:ext uri="{FF2B5EF4-FFF2-40B4-BE49-F238E27FC236}">
              <a16:creationId xmlns="" xmlns:a16="http://schemas.microsoft.com/office/drawing/2014/main" id="{00000000-0008-0000-04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5" name="Text Box 15">
          <a:extLst>
            <a:ext uri="{FF2B5EF4-FFF2-40B4-BE49-F238E27FC236}">
              <a16:creationId xmlns="" xmlns:a16="http://schemas.microsoft.com/office/drawing/2014/main" id="{00000000-0008-0000-04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6" name="Text Box 15">
          <a:extLst>
            <a:ext uri="{FF2B5EF4-FFF2-40B4-BE49-F238E27FC236}">
              <a16:creationId xmlns="" xmlns:a16="http://schemas.microsoft.com/office/drawing/2014/main" id="{00000000-0008-0000-04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7" name="Text Box 15">
          <a:extLst>
            <a:ext uri="{FF2B5EF4-FFF2-40B4-BE49-F238E27FC236}">
              <a16:creationId xmlns="" xmlns:a16="http://schemas.microsoft.com/office/drawing/2014/main" id="{00000000-0008-0000-04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8" name="Text Box 15">
          <a:extLst>
            <a:ext uri="{FF2B5EF4-FFF2-40B4-BE49-F238E27FC236}">
              <a16:creationId xmlns="" xmlns:a16="http://schemas.microsoft.com/office/drawing/2014/main" id="{00000000-0008-0000-04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9" name="Text Box 15">
          <a:extLst>
            <a:ext uri="{FF2B5EF4-FFF2-40B4-BE49-F238E27FC236}">
              <a16:creationId xmlns="" xmlns:a16="http://schemas.microsoft.com/office/drawing/2014/main" id="{00000000-0008-0000-04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0" name="Text Box 15">
          <a:extLst>
            <a:ext uri="{FF2B5EF4-FFF2-40B4-BE49-F238E27FC236}">
              <a16:creationId xmlns="" xmlns:a16="http://schemas.microsoft.com/office/drawing/2014/main" id="{00000000-0008-0000-04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1" name="Text Box 15">
          <a:extLst>
            <a:ext uri="{FF2B5EF4-FFF2-40B4-BE49-F238E27FC236}">
              <a16:creationId xmlns="" xmlns:a16="http://schemas.microsoft.com/office/drawing/2014/main" id="{00000000-0008-0000-04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2" name="Text Box 15">
          <a:extLst>
            <a:ext uri="{FF2B5EF4-FFF2-40B4-BE49-F238E27FC236}">
              <a16:creationId xmlns="" xmlns:a16="http://schemas.microsoft.com/office/drawing/2014/main" id="{00000000-0008-0000-04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3" name="Text Box 15">
          <a:extLst>
            <a:ext uri="{FF2B5EF4-FFF2-40B4-BE49-F238E27FC236}">
              <a16:creationId xmlns="" xmlns:a16="http://schemas.microsoft.com/office/drawing/2014/main" id="{00000000-0008-0000-04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4" name="Text Box 15">
          <a:extLst>
            <a:ext uri="{FF2B5EF4-FFF2-40B4-BE49-F238E27FC236}">
              <a16:creationId xmlns="" xmlns:a16="http://schemas.microsoft.com/office/drawing/2014/main" id="{00000000-0008-0000-04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5" name="Text Box 15">
          <a:extLst>
            <a:ext uri="{FF2B5EF4-FFF2-40B4-BE49-F238E27FC236}">
              <a16:creationId xmlns="" xmlns:a16="http://schemas.microsoft.com/office/drawing/2014/main" id="{00000000-0008-0000-04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6" name="Text Box 15">
          <a:extLst>
            <a:ext uri="{FF2B5EF4-FFF2-40B4-BE49-F238E27FC236}">
              <a16:creationId xmlns="" xmlns:a16="http://schemas.microsoft.com/office/drawing/2014/main" id="{00000000-0008-0000-04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7" name="Text Box 15">
          <a:extLst>
            <a:ext uri="{FF2B5EF4-FFF2-40B4-BE49-F238E27FC236}">
              <a16:creationId xmlns="" xmlns:a16="http://schemas.microsoft.com/office/drawing/2014/main" id="{00000000-0008-0000-04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8" name="Text Box 15">
          <a:extLst>
            <a:ext uri="{FF2B5EF4-FFF2-40B4-BE49-F238E27FC236}">
              <a16:creationId xmlns="" xmlns:a16="http://schemas.microsoft.com/office/drawing/2014/main" id="{00000000-0008-0000-04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9" name="Text Box 15">
          <a:extLst>
            <a:ext uri="{FF2B5EF4-FFF2-40B4-BE49-F238E27FC236}">
              <a16:creationId xmlns="" xmlns:a16="http://schemas.microsoft.com/office/drawing/2014/main" id="{00000000-0008-0000-04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0" name="Text Box 15">
          <a:extLst>
            <a:ext uri="{FF2B5EF4-FFF2-40B4-BE49-F238E27FC236}">
              <a16:creationId xmlns="" xmlns:a16="http://schemas.microsoft.com/office/drawing/2014/main" id="{00000000-0008-0000-04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1" name="Text Box 15">
          <a:extLst>
            <a:ext uri="{FF2B5EF4-FFF2-40B4-BE49-F238E27FC236}">
              <a16:creationId xmlns="" xmlns:a16="http://schemas.microsoft.com/office/drawing/2014/main" id="{00000000-0008-0000-04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2" name="Text Box 15">
          <a:extLst>
            <a:ext uri="{FF2B5EF4-FFF2-40B4-BE49-F238E27FC236}">
              <a16:creationId xmlns="" xmlns:a16="http://schemas.microsoft.com/office/drawing/2014/main" id="{00000000-0008-0000-04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3" name="Text Box 15">
          <a:extLst>
            <a:ext uri="{FF2B5EF4-FFF2-40B4-BE49-F238E27FC236}">
              <a16:creationId xmlns="" xmlns:a16="http://schemas.microsoft.com/office/drawing/2014/main" id="{00000000-0008-0000-04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4" name="Text Box 15">
          <a:extLst>
            <a:ext uri="{FF2B5EF4-FFF2-40B4-BE49-F238E27FC236}">
              <a16:creationId xmlns="" xmlns:a16="http://schemas.microsoft.com/office/drawing/2014/main" id="{00000000-0008-0000-04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5" name="Text Box 15">
          <a:extLst>
            <a:ext uri="{FF2B5EF4-FFF2-40B4-BE49-F238E27FC236}">
              <a16:creationId xmlns="" xmlns:a16="http://schemas.microsoft.com/office/drawing/2014/main" id="{00000000-0008-0000-04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6" name="Text Box 15">
          <a:extLst>
            <a:ext uri="{FF2B5EF4-FFF2-40B4-BE49-F238E27FC236}">
              <a16:creationId xmlns="" xmlns:a16="http://schemas.microsoft.com/office/drawing/2014/main" id="{00000000-0008-0000-04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7" name="Text Box 15">
          <a:extLst>
            <a:ext uri="{FF2B5EF4-FFF2-40B4-BE49-F238E27FC236}">
              <a16:creationId xmlns="" xmlns:a16="http://schemas.microsoft.com/office/drawing/2014/main" id="{00000000-0008-0000-04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8" name="Text Box 15">
          <a:extLst>
            <a:ext uri="{FF2B5EF4-FFF2-40B4-BE49-F238E27FC236}">
              <a16:creationId xmlns="" xmlns:a16="http://schemas.microsoft.com/office/drawing/2014/main" id="{00000000-0008-0000-04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9" name="Text Box 15">
          <a:extLst>
            <a:ext uri="{FF2B5EF4-FFF2-40B4-BE49-F238E27FC236}">
              <a16:creationId xmlns="" xmlns:a16="http://schemas.microsoft.com/office/drawing/2014/main" id="{00000000-0008-0000-04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0" name="Text Box 15">
          <a:extLst>
            <a:ext uri="{FF2B5EF4-FFF2-40B4-BE49-F238E27FC236}">
              <a16:creationId xmlns="" xmlns:a16="http://schemas.microsoft.com/office/drawing/2014/main" id="{00000000-0008-0000-04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1" name="Text Box 15">
          <a:extLst>
            <a:ext uri="{FF2B5EF4-FFF2-40B4-BE49-F238E27FC236}">
              <a16:creationId xmlns="" xmlns:a16="http://schemas.microsoft.com/office/drawing/2014/main" id="{00000000-0008-0000-04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2" name="Text Box 15">
          <a:extLst>
            <a:ext uri="{FF2B5EF4-FFF2-40B4-BE49-F238E27FC236}">
              <a16:creationId xmlns="" xmlns:a16="http://schemas.microsoft.com/office/drawing/2014/main" id="{00000000-0008-0000-04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3" name="Text Box 15">
          <a:extLst>
            <a:ext uri="{FF2B5EF4-FFF2-40B4-BE49-F238E27FC236}">
              <a16:creationId xmlns="" xmlns:a16="http://schemas.microsoft.com/office/drawing/2014/main" id="{00000000-0008-0000-04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4" name="Text Box 15">
          <a:extLst>
            <a:ext uri="{FF2B5EF4-FFF2-40B4-BE49-F238E27FC236}">
              <a16:creationId xmlns="" xmlns:a16="http://schemas.microsoft.com/office/drawing/2014/main" id="{00000000-0008-0000-04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5" name="Text Box 15">
          <a:extLst>
            <a:ext uri="{FF2B5EF4-FFF2-40B4-BE49-F238E27FC236}">
              <a16:creationId xmlns="" xmlns:a16="http://schemas.microsoft.com/office/drawing/2014/main" id="{00000000-0008-0000-04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6" name="Text Box 15">
          <a:extLst>
            <a:ext uri="{FF2B5EF4-FFF2-40B4-BE49-F238E27FC236}">
              <a16:creationId xmlns="" xmlns:a16="http://schemas.microsoft.com/office/drawing/2014/main" id="{00000000-0008-0000-04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7" name="Text Box 15">
          <a:extLst>
            <a:ext uri="{FF2B5EF4-FFF2-40B4-BE49-F238E27FC236}">
              <a16:creationId xmlns="" xmlns:a16="http://schemas.microsoft.com/office/drawing/2014/main" id="{00000000-0008-0000-04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8" name="Text Box 15">
          <a:extLst>
            <a:ext uri="{FF2B5EF4-FFF2-40B4-BE49-F238E27FC236}">
              <a16:creationId xmlns="" xmlns:a16="http://schemas.microsoft.com/office/drawing/2014/main" id="{00000000-0008-0000-04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9" name="Text Box 15">
          <a:extLst>
            <a:ext uri="{FF2B5EF4-FFF2-40B4-BE49-F238E27FC236}">
              <a16:creationId xmlns="" xmlns:a16="http://schemas.microsoft.com/office/drawing/2014/main" id="{00000000-0008-0000-04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0" name="Text Box 15">
          <a:extLst>
            <a:ext uri="{FF2B5EF4-FFF2-40B4-BE49-F238E27FC236}">
              <a16:creationId xmlns="" xmlns:a16="http://schemas.microsoft.com/office/drawing/2014/main" id="{00000000-0008-0000-04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1" name="Text Box 15">
          <a:extLst>
            <a:ext uri="{FF2B5EF4-FFF2-40B4-BE49-F238E27FC236}">
              <a16:creationId xmlns="" xmlns:a16="http://schemas.microsoft.com/office/drawing/2014/main" id="{00000000-0008-0000-04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2" name="Text Box 15">
          <a:extLst>
            <a:ext uri="{FF2B5EF4-FFF2-40B4-BE49-F238E27FC236}">
              <a16:creationId xmlns="" xmlns:a16="http://schemas.microsoft.com/office/drawing/2014/main" id="{00000000-0008-0000-04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3" name="Text Box 15">
          <a:extLst>
            <a:ext uri="{FF2B5EF4-FFF2-40B4-BE49-F238E27FC236}">
              <a16:creationId xmlns="" xmlns:a16="http://schemas.microsoft.com/office/drawing/2014/main" id="{00000000-0008-0000-04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4" name="Text Box 15">
          <a:extLst>
            <a:ext uri="{FF2B5EF4-FFF2-40B4-BE49-F238E27FC236}">
              <a16:creationId xmlns="" xmlns:a16="http://schemas.microsoft.com/office/drawing/2014/main" id="{00000000-0008-0000-04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5" name="Text Box 15">
          <a:extLst>
            <a:ext uri="{FF2B5EF4-FFF2-40B4-BE49-F238E27FC236}">
              <a16:creationId xmlns="" xmlns:a16="http://schemas.microsoft.com/office/drawing/2014/main" id="{00000000-0008-0000-04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6" name="Text Box 15">
          <a:extLst>
            <a:ext uri="{FF2B5EF4-FFF2-40B4-BE49-F238E27FC236}">
              <a16:creationId xmlns="" xmlns:a16="http://schemas.microsoft.com/office/drawing/2014/main" id="{00000000-0008-0000-04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7" name="Text Box 15">
          <a:extLst>
            <a:ext uri="{FF2B5EF4-FFF2-40B4-BE49-F238E27FC236}">
              <a16:creationId xmlns="" xmlns:a16="http://schemas.microsoft.com/office/drawing/2014/main" id="{00000000-0008-0000-04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8" name="Text Box 15">
          <a:extLst>
            <a:ext uri="{FF2B5EF4-FFF2-40B4-BE49-F238E27FC236}">
              <a16:creationId xmlns="" xmlns:a16="http://schemas.microsoft.com/office/drawing/2014/main" id="{00000000-0008-0000-04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9" name="Text Box 15">
          <a:extLst>
            <a:ext uri="{FF2B5EF4-FFF2-40B4-BE49-F238E27FC236}">
              <a16:creationId xmlns="" xmlns:a16="http://schemas.microsoft.com/office/drawing/2014/main" id="{00000000-0008-0000-04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0" name="Text Box 15">
          <a:extLst>
            <a:ext uri="{FF2B5EF4-FFF2-40B4-BE49-F238E27FC236}">
              <a16:creationId xmlns="" xmlns:a16="http://schemas.microsoft.com/office/drawing/2014/main" id="{00000000-0008-0000-04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1" name="Text Box 15">
          <a:extLst>
            <a:ext uri="{FF2B5EF4-FFF2-40B4-BE49-F238E27FC236}">
              <a16:creationId xmlns="" xmlns:a16="http://schemas.microsoft.com/office/drawing/2014/main" id="{00000000-0008-0000-04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2" name="Text Box 15">
          <a:extLst>
            <a:ext uri="{FF2B5EF4-FFF2-40B4-BE49-F238E27FC236}">
              <a16:creationId xmlns="" xmlns:a16="http://schemas.microsoft.com/office/drawing/2014/main" id="{00000000-0008-0000-04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3" name="Text Box 15">
          <a:extLst>
            <a:ext uri="{FF2B5EF4-FFF2-40B4-BE49-F238E27FC236}">
              <a16:creationId xmlns="" xmlns:a16="http://schemas.microsoft.com/office/drawing/2014/main" id="{00000000-0008-0000-04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4" name="Text Box 15">
          <a:extLst>
            <a:ext uri="{FF2B5EF4-FFF2-40B4-BE49-F238E27FC236}">
              <a16:creationId xmlns="" xmlns:a16="http://schemas.microsoft.com/office/drawing/2014/main" id="{00000000-0008-0000-04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5" name="Text Box 15">
          <a:extLst>
            <a:ext uri="{FF2B5EF4-FFF2-40B4-BE49-F238E27FC236}">
              <a16:creationId xmlns="" xmlns:a16="http://schemas.microsoft.com/office/drawing/2014/main" id="{00000000-0008-0000-04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6" name="Text Box 15">
          <a:extLst>
            <a:ext uri="{FF2B5EF4-FFF2-40B4-BE49-F238E27FC236}">
              <a16:creationId xmlns="" xmlns:a16="http://schemas.microsoft.com/office/drawing/2014/main" id="{00000000-0008-0000-04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87" name="Text Box 15">
          <a:extLst>
            <a:ext uri="{FF2B5EF4-FFF2-40B4-BE49-F238E27FC236}">
              <a16:creationId xmlns="" xmlns:a16="http://schemas.microsoft.com/office/drawing/2014/main" id="{00000000-0008-0000-04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88" name="Text Box 15">
          <a:extLst>
            <a:ext uri="{FF2B5EF4-FFF2-40B4-BE49-F238E27FC236}">
              <a16:creationId xmlns="" xmlns:a16="http://schemas.microsoft.com/office/drawing/2014/main" id="{00000000-0008-0000-04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9" name="Text Box 15">
          <a:extLst>
            <a:ext uri="{FF2B5EF4-FFF2-40B4-BE49-F238E27FC236}">
              <a16:creationId xmlns="" xmlns:a16="http://schemas.microsoft.com/office/drawing/2014/main" id="{00000000-0008-0000-04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0" name="Text Box 15">
          <a:extLst>
            <a:ext uri="{FF2B5EF4-FFF2-40B4-BE49-F238E27FC236}">
              <a16:creationId xmlns="" xmlns:a16="http://schemas.microsoft.com/office/drawing/2014/main" id="{00000000-0008-0000-04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1" name="Text Box 15">
          <a:extLst>
            <a:ext uri="{FF2B5EF4-FFF2-40B4-BE49-F238E27FC236}">
              <a16:creationId xmlns="" xmlns:a16="http://schemas.microsoft.com/office/drawing/2014/main" id="{00000000-0008-0000-04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2" name="Text Box 15">
          <a:extLst>
            <a:ext uri="{FF2B5EF4-FFF2-40B4-BE49-F238E27FC236}">
              <a16:creationId xmlns="" xmlns:a16="http://schemas.microsoft.com/office/drawing/2014/main" id="{00000000-0008-0000-04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3" name="Text Box 15">
          <a:extLst>
            <a:ext uri="{FF2B5EF4-FFF2-40B4-BE49-F238E27FC236}">
              <a16:creationId xmlns="" xmlns:a16="http://schemas.microsoft.com/office/drawing/2014/main" id="{00000000-0008-0000-04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4" name="Text Box 15">
          <a:extLst>
            <a:ext uri="{FF2B5EF4-FFF2-40B4-BE49-F238E27FC236}">
              <a16:creationId xmlns="" xmlns:a16="http://schemas.microsoft.com/office/drawing/2014/main" id="{00000000-0008-0000-04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5" name="Text Box 15">
          <a:extLst>
            <a:ext uri="{FF2B5EF4-FFF2-40B4-BE49-F238E27FC236}">
              <a16:creationId xmlns="" xmlns:a16="http://schemas.microsoft.com/office/drawing/2014/main" id="{00000000-0008-0000-04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6" name="Text Box 15">
          <a:extLst>
            <a:ext uri="{FF2B5EF4-FFF2-40B4-BE49-F238E27FC236}">
              <a16:creationId xmlns="" xmlns:a16="http://schemas.microsoft.com/office/drawing/2014/main" id="{00000000-0008-0000-04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7" name="Text Box 15">
          <a:extLst>
            <a:ext uri="{FF2B5EF4-FFF2-40B4-BE49-F238E27FC236}">
              <a16:creationId xmlns="" xmlns:a16="http://schemas.microsoft.com/office/drawing/2014/main" id="{00000000-0008-0000-04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8" name="Text Box 15">
          <a:extLst>
            <a:ext uri="{FF2B5EF4-FFF2-40B4-BE49-F238E27FC236}">
              <a16:creationId xmlns="" xmlns:a16="http://schemas.microsoft.com/office/drawing/2014/main" id="{00000000-0008-0000-04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9" name="Text Box 15">
          <a:extLst>
            <a:ext uri="{FF2B5EF4-FFF2-40B4-BE49-F238E27FC236}">
              <a16:creationId xmlns="" xmlns:a16="http://schemas.microsoft.com/office/drawing/2014/main" id="{00000000-0008-0000-04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0" name="Text Box 15">
          <a:extLst>
            <a:ext uri="{FF2B5EF4-FFF2-40B4-BE49-F238E27FC236}">
              <a16:creationId xmlns="" xmlns:a16="http://schemas.microsoft.com/office/drawing/2014/main" id="{00000000-0008-0000-04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1" name="Text Box 15">
          <a:extLst>
            <a:ext uri="{FF2B5EF4-FFF2-40B4-BE49-F238E27FC236}">
              <a16:creationId xmlns="" xmlns:a16="http://schemas.microsoft.com/office/drawing/2014/main" id="{00000000-0008-0000-04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2" name="Text Box 15">
          <a:extLst>
            <a:ext uri="{FF2B5EF4-FFF2-40B4-BE49-F238E27FC236}">
              <a16:creationId xmlns="" xmlns:a16="http://schemas.microsoft.com/office/drawing/2014/main" id="{00000000-0008-0000-04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3" name="Text Box 15">
          <a:extLst>
            <a:ext uri="{FF2B5EF4-FFF2-40B4-BE49-F238E27FC236}">
              <a16:creationId xmlns="" xmlns:a16="http://schemas.microsoft.com/office/drawing/2014/main" id="{00000000-0008-0000-04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4" name="Text Box 15">
          <a:extLst>
            <a:ext uri="{FF2B5EF4-FFF2-40B4-BE49-F238E27FC236}">
              <a16:creationId xmlns="" xmlns:a16="http://schemas.microsoft.com/office/drawing/2014/main" id="{00000000-0008-0000-04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5" name="Text Box 15">
          <a:extLst>
            <a:ext uri="{FF2B5EF4-FFF2-40B4-BE49-F238E27FC236}">
              <a16:creationId xmlns="" xmlns:a16="http://schemas.microsoft.com/office/drawing/2014/main" id="{00000000-0008-0000-04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6" name="Text Box 15">
          <a:extLst>
            <a:ext uri="{FF2B5EF4-FFF2-40B4-BE49-F238E27FC236}">
              <a16:creationId xmlns="" xmlns:a16="http://schemas.microsoft.com/office/drawing/2014/main" id="{00000000-0008-0000-04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7" name="Text Box 15">
          <a:extLst>
            <a:ext uri="{FF2B5EF4-FFF2-40B4-BE49-F238E27FC236}">
              <a16:creationId xmlns="" xmlns:a16="http://schemas.microsoft.com/office/drawing/2014/main" id="{00000000-0008-0000-04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8" name="Text Box 15">
          <a:extLst>
            <a:ext uri="{FF2B5EF4-FFF2-40B4-BE49-F238E27FC236}">
              <a16:creationId xmlns="" xmlns:a16="http://schemas.microsoft.com/office/drawing/2014/main" id="{00000000-0008-0000-04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9" name="Text Box 15">
          <a:extLst>
            <a:ext uri="{FF2B5EF4-FFF2-40B4-BE49-F238E27FC236}">
              <a16:creationId xmlns="" xmlns:a16="http://schemas.microsoft.com/office/drawing/2014/main" id="{00000000-0008-0000-04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0" name="Text Box 15">
          <a:extLst>
            <a:ext uri="{FF2B5EF4-FFF2-40B4-BE49-F238E27FC236}">
              <a16:creationId xmlns="" xmlns:a16="http://schemas.microsoft.com/office/drawing/2014/main" id="{00000000-0008-0000-04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1" name="Text Box 15">
          <a:extLst>
            <a:ext uri="{FF2B5EF4-FFF2-40B4-BE49-F238E27FC236}">
              <a16:creationId xmlns="" xmlns:a16="http://schemas.microsoft.com/office/drawing/2014/main" id="{00000000-0008-0000-04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2" name="Text Box 15">
          <a:extLst>
            <a:ext uri="{FF2B5EF4-FFF2-40B4-BE49-F238E27FC236}">
              <a16:creationId xmlns="" xmlns:a16="http://schemas.microsoft.com/office/drawing/2014/main" id="{00000000-0008-0000-04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3" name="Text Box 15">
          <a:extLst>
            <a:ext uri="{FF2B5EF4-FFF2-40B4-BE49-F238E27FC236}">
              <a16:creationId xmlns="" xmlns:a16="http://schemas.microsoft.com/office/drawing/2014/main" id="{00000000-0008-0000-04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4" name="Text Box 15">
          <a:extLst>
            <a:ext uri="{FF2B5EF4-FFF2-40B4-BE49-F238E27FC236}">
              <a16:creationId xmlns="" xmlns:a16="http://schemas.microsoft.com/office/drawing/2014/main" id="{00000000-0008-0000-04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5" name="Text Box 15">
          <a:extLst>
            <a:ext uri="{FF2B5EF4-FFF2-40B4-BE49-F238E27FC236}">
              <a16:creationId xmlns="" xmlns:a16="http://schemas.microsoft.com/office/drawing/2014/main" id="{00000000-0008-0000-04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6" name="Text Box 15">
          <a:extLst>
            <a:ext uri="{FF2B5EF4-FFF2-40B4-BE49-F238E27FC236}">
              <a16:creationId xmlns="" xmlns:a16="http://schemas.microsoft.com/office/drawing/2014/main" id="{00000000-0008-0000-04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7" name="Text Box 15">
          <a:extLst>
            <a:ext uri="{FF2B5EF4-FFF2-40B4-BE49-F238E27FC236}">
              <a16:creationId xmlns="" xmlns:a16="http://schemas.microsoft.com/office/drawing/2014/main" id="{00000000-0008-0000-04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8" name="Text Box 15">
          <a:extLst>
            <a:ext uri="{FF2B5EF4-FFF2-40B4-BE49-F238E27FC236}">
              <a16:creationId xmlns="" xmlns:a16="http://schemas.microsoft.com/office/drawing/2014/main" id="{00000000-0008-0000-04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9" name="Text Box 15">
          <a:extLst>
            <a:ext uri="{FF2B5EF4-FFF2-40B4-BE49-F238E27FC236}">
              <a16:creationId xmlns="" xmlns:a16="http://schemas.microsoft.com/office/drawing/2014/main" id="{00000000-0008-0000-04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0" name="Text Box 15">
          <a:extLst>
            <a:ext uri="{FF2B5EF4-FFF2-40B4-BE49-F238E27FC236}">
              <a16:creationId xmlns="" xmlns:a16="http://schemas.microsoft.com/office/drawing/2014/main" id="{00000000-0008-0000-04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1" name="Text Box 15">
          <a:extLst>
            <a:ext uri="{FF2B5EF4-FFF2-40B4-BE49-F238E27FC236}">
              <a16:creationId xmlns="" xmlns:a16="http://schemas.microsoft.com/office/drawing/2014/main" id="{00000000-0008-0000-04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2" name="Text Box 15">
          <a:extLst>
            <a:ext uri="{FF2B5EF4-FFF2-40B4-BE49-F238E27FC236}">
              <a16:creationId xmlns="" xmlns:a16="http://schemas.microsoft.com/office/drawing/2014/main" id="{00000000-0008-0000-04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3" name="Text Box 15">
          <a:extLst>
            <a:ext uri="{FF2B5EF4-FFF2-40B4-BE49-F238E27FC236}">
              <a16:creationId xmlns="" xmlns:a16="http://schemas.microsoft.com/office/drawing/2014/main" id="{00000000-0008-0000-04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4" name="Text Box 15">
          <a:extLst>
            <a:ext uri="{FF2B5EF4-FFF2-40B4-BE49-F238E27FC236}">
              <a16:creationId xmlns="" xmlns:a16="http://schemas.microsoft.com/office/drawing/2014/main" id="{00000000-0008-0000-04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5" name="Text Box 15">
          <a:extLst>
            <a:ext uri="{FF2B5EF4-FFF2-40B4-BE49-F238E27FC236}">
              <a16:creationId xmlns="" xmlns:a16="http://schemas.microsoft.com/office/drawing/2014/main" id="{00000000-0008-0000-04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6" name="Text Box 15">
          <a:extLst>
            <a:ext uri="{FF2B5EF4-FFF2-40B4-BE49-F238E27FC236}">
              <a16:creationId xmlns="" xmlns:a16="http://schemas.microsoft.com/office/drawing/2014/main" id="{00000000-0008-0000-04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7" name="Text Box 15">
          <a:extLst>
            <a:ext uri="{FF2B5EF4-FFF2-40B4-BE49-F238E27FC236}">
              <a16:creationId xmlns="" xmlns:a16="http://schemas.microsoft.com/office/drawing/2014/main" id="{00000000-0008-0000-04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8" name="Text Box 15">
          <a:extLst>
            <a:ext uri="{FF2B5EF4-FFF2-40B4-BE49-F238E27FC236}">
              <a16:creationId xmlns="" xmlns:a16="http://schemas.microsoft.com/office/drawing/2014/main" id="{00000000-0008-0000-04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9" name="Text Box 15">
          <a:extLst>
            <a:ext uri="{FF2B5EF4-FFF2-40B4-BE49-F238E27FC236}">
              <a16:creationId xmlns="" xmlns:a16="http://schemas.microsoft.com/office/drawing/2014/main" id="{00000000-0008-0000-04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0" name="Text Box 15">
          <a:extLst>
            <a:ext uri="{FF2B5EF4-FFF2-40B4-BE49-F238E27FC236}">
              <a16:creationId xmlns="" xmlns:a16="http://schemas.microsoft.com/office/drawing/2014/main" id="{00000000-0008-0000-04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1" name="Text Box 15">
          <a:extLst>
            <a:ext uri="{FF2B5EF4-FFF2-40B4-BE49-F238E27FC236}">
              <a16:creationId xmlns="" xmlns:a16="http://schemas.microsoft.com/office/drawing/2014/main" id="{00000000-0008-0000-04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2" name="Text Box 15">
          <a:extLst>
            <a:ext uri="{FF2B5EF4-FFF2-40B4-BE49-F238E27FC236}">
              <a16:creationId xmlns="" xmlns:a16="http://schemas.microsoft.com/office/drawing/2014/main" id="{00000000-0008-0000-04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3" name="Text Box 15">
          <a:extLst>
            <a:ext uri="{FF2B5EF4-FFF2-40B4-BE49-F238E27FC236}">
              <a16:creationId xmlns="" xmlns:a16="http://schemas.microsoft.com/office/drawing/2014/main" id="{00000000-0008-0000-04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4" name="Text Box 15">
          <a:extLst>
            <a:ext uri="{FF2B5EF4-FFF2-40B4-BE49-F238E27FC236}">
              <a16:creationId xmlns="" xmlns:a16="http://schemas.microsoft.com/office/drawing/2014/main" id="{00000000-0008-0000-04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5" name="Text Box 15">
          <a:extLst>
            <a:ext uri="{FF2B5EF4-FFF2-40B4-BE49-F238E27FC236}">
              <a16:creationId xmlns="" xmlns:a16="http://schemas.microsoft.com/office/drawing/2014/main" id="{00000000-0008-0000-04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6" name="Text Box 15">
          <a:extLst>
            <a:ext uri="{FF2B5EF4-FFF2-40B4-BE49-F238E27FC236}">
              <a16:creationId xmlns="" xmlns:a16="http://schemas.microsoft.com/office/drawing/2014/main" id="{00000000-0008-0000-04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7" name="Text Box 15">
          <a:extLst>
            <a:ext uri="{FF2B5EF4-FFF2-40B4-BE49-F238E27FC236}">
              <a16:creationId xmlns="" xmlns:a16="http://schemas.microsoft.com/office/drawing/2014/main" id="{00000000-0008-0000-04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8" name="Text Box 15">
          <a:extLst>
            <a:ext uri="{FF2B5EF4-FFF2-40B4-BE49-F238E27FC236}">
              <a16:creationId xmlns="" xmlns:a16="http://schemas.microsoft.com/office/drawing/2014/main" id="{00000000-0008-0000-04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9" name="Text Box 15">
          <a:extLst>
            <a:ext uri="{FF2B5EF4-FFF2-40B4-BE49-F238E27FC236}">
              <a16:creationId xmlns="" xmlns:a16="http://schemas.microsoft.com/office/drawing/2014/main" id="{00000000-0008-0000-04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0" name="Text Box 15">
          <a:extLst>
            <a:ext uri="{FF2B5EF4-FFF2-40B4-BE49-F238E27FC236}">
              <a16:creationId xmlns="" xmlns:a16="http://schemas.microsoft.com/office/drawing/2014/main" id="{00000000-0008-0000-04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1" name="Text Box 15">
          <a:extLst>
            <a:ext uri="{FF2B5EF4-FFF2-40B4-BE49-F238E27FC236}">
              <a16:creationId xmlns="" xmlns:a16="http://schemas.microsoft.com/office/drawing/2014/main" id="{00000000-0008-0000-04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2" name="Text Box 15">
          <a:extLst>
            <a:ext uri="{FF2B5EF4-FFF2-40B4-BE49-F238E27FC236}">
              <a16:creationId xmlns="" xmlns:a16="http://schemas.microsoft.com/office/drawing/2014/main" id="{00000000-0008-0000-04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3" name="Text Box 15">
          <a:extLst>
            <a:ext uri="{FF2B5EF4-FFF2-40B4-BE49-F238E27FC236}">
              <a16:creationId xmlns="" xmlns:a16="http://schemas.microsoft.com/office/drawing/2014/main" id="{00000000-0008-0000-04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4" name="Text Box 15">
          <a:extLst>
            <a:ext uri="{FF2B5EF4-FFF2-40B4-BE49-F238E27FC236}">
              <a16:creationId xmlns="" xmlns:a16="http://schemas.microsoft.com/office/drawing/2014/main" id="{00000000-0008-0000-04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5" name="Text Box 15">
          <a:extLst>
            <a:ext uri="{FF2B5EF4-FFF2-40B4-BE49-F238E27FC236}">
              <a16:creationId xmlns="" xmlns:a16="http://schemas.microsoft.com/office/drawing/2014/main" id="{00000000-0008-0000-04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6" name="Text Box 15">
          <a:extLst>
            <a:ext uri="{FF2B5EF4-FFF2-40B4-BE49-F238E27FC236}">
              <a16:creationId xmlns="" xmlns:a16="http://schemas.microsoft.com/office/drawing/2014/main" id="{00000000-0008-0000-04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7" name="Text Box 15">
          <a:extLst>
            <a:ext uri="{FF2B5EF4-FFF2-40B4-BE49-F238E27FC236}">
              <a16:creationId xmlns="" xmlns:a16="http://schemas.microsoft.com/office/drawing/2014/main" id="{00000000-0008-0000-04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8" name="Text Box 15">
          <a:extLst>
            <a:ext uri="{FF2B5EF4-FFF2-40B4-BE49-F238E27FC236}">
              <a16:creationId xmlns="" xmlns:a16="http://schemas.microsoft.com/office/drawing/2014/main" id="{00000000-0008-0000-04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9" name="Text Box 15">
          <a:extLst>
            <a:ext uri="{FF2B5EF4-FFF2-40B4-BE49-F238E27FC236}">
              <a16:creationId xmlns="" xmlns:a16="http://schemas.microsoft.com/office/drawing/2014/main" id="{00000000-0008-0000-04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0" name="Text Box 15">
          <a:extLst>
            <a:ext uri="{FF2B5EF4-FFF2-40B4-BE49-F238E27FC236}">
              <a16:creationId xmlns="" xmlns:a16="http://schemas.microsoft.com/office/drawing/2014/main" id="{00000000-0008-0000-04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1" name="Text Box 15">
          <a:extLst>
            <a:ext uri="{FF2B5EF4-FFF2-40B4-BE49-F238E27FC236}">
              <a16:creationId xmlns="" xmlns:a16="http://schemas.microsoft.com/office/drawing/2014/main" id="{00000000-0008-0000-04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2" name="Text Box 15">
          <a:extLst>
            <a:ext uri="{FF2B5EF4-FFF2-40B4-BE49-F238E27FC236}">
              <a16:creationId xmlns="" xmlns:a16="http://schemas.microsoft.com/office/drawing/2014/main" id="{00000000-0008-0000-04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3" name="Text Box 15">
          <a:extLst>
            <a:ext uri="{FF2B5EF4-FFF2-40B4-BE49-F238E27FC236}">
              <a16:creationId xmlns="" xmlns:a16="http://schemas.microsoft.com/office/drawing/2014/main" id="{00000000-0008-0000-04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4" name="Text Box 15">
          <a:extLst>
            <a:ext uri="{FF2B5EF4-FFF2-40B4-BE49-F238E27FC236}">
              <a16:creationId xmlns="" xmlns:a16="http://schemas.microsoft.com/office/drawing/2014/main" id="{00000000-0008-0000-04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5" name="Text Box 15">
          <a:extLst>
            <a:ext uri="{FF2B5EF4-FFF2-40B4-BE49-F238E27FC236}">
              <a16:creationId xmlns="" xmlns:a16="http://schemas.microsoft.com/office/drawing/2014/main" id="{00000000-0008-0000-04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6" name="Text Box 15">
          <a:extLst>
            <a:ext uri="{FF2B5EF4-FFF2-40B4-BE49-F238E27FC236}">
              <a16:creationId xmlns="" xmlns:a16="http://schemas.microsoft.com/office/drawing/2014/main" id="{00000000-0008-0000-04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7" name="Text Box 15">
          <a:extLst>
            <a:ext uri="{FF2B5EF4-FFF2-40B4-BE49-F238E27FC236}">
              <a16:creationId xmlns="" xmlns:a16="http://schemas.microsoft.com/office/drawing/2014/main" id="{00000000-0008-0000-04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8" name="Text Box 15">
          <a:extLst>
            <a:ext uri="{FF2B5EF4-FFF2-40B4-BE49-F238E27FC236}">
              <a16:creationId xmlns="" xmlns:a16="http://schemas.microsoft.com/office/drawing/2014/main" id="{00000000-0008-0000-04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9" name="Text Box 15">
          <a:extLst>
            <a:ext uri="{FF2B5EF4-FFF2-40B4-BE49-F238E27FC236}">
              <a16:creationId xmlns="" xmlns:a16="http://schemas.microsoft.com/office/drawing/2014/main" id="{00000000-0008-0000-04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0" name="Text Box 15">
          <a:extLst>
            <a:ext uri="{FF2B5EF4-FFF2-40B4-BE49-F238E27FC236}">
              <a16:creationId xmlns="" xmlns:a16="http://schemas.microsoft.com/office/drawing/2014/main" id="{00000000-0008-0000-04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61" name="Text Box 15">
          <a:extLst>
            <a:ext uri="{FF2B5EF4-FFF2-40B4-BE49-F238E27FC236}">
              <a16:creationId xmlns="" xmlns:a16="http://schemas.microsoft.com/office/drawing/2014/main" id="{00000000-0008-0000-04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62" name="Text Box 15">
          <a:extLst>
            <a:ext uri="{FF2B5EF4-FFF2-40B4-BE49-F238E27FC236}">
              <a16:creationId xmlns="" xmlns:a16="http://schemas.microsoft.com/office/drawing/2014/main" id="{00000000-0008-0000-04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3" name="Text Box 15">
          <a:extLst>
            <a:ext uri="{FF2B5EF4-FFF2-40B4-BE49-F238E27FC236}">
              <a16:creationId xmlns="" xmlns:a16="http://schemas.microsoft.com/office/drawing/2014/main" id="{00000000-0008-0000-04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4" name="Text Box 15">
          <a:extLst>
            <a:ext uri="{FF2B5EF4-FFF2-40B4-BE49-F238E27FC236}">
              <a16:creationId xmlns="" xmlns:a16="http://schemas.microsoft.com/office/drawing/2014/main" id="{00000000-0008-0000-04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5" name="Text Box 15">
          <a:extLst>
            <a:ext uri="{FF2B5EF4-FFF2-40B4-BE49-F238E27FC236}">
              <a16:creationId xmlns="" xmlns:a16="http://schemas.microsoft.com/office/drawing/2014/main" id="{00000000-0008-0000-04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6" name="Text Box 15">
          <a:extLst>
            <a:ext uri="{FF2B5EF4-FFF2-40B4-BE49-F238E27FC236}">
              <a16:creationId xmlns="" xmlns:a16="http://schemas.microsoft.com/office/drawing/2014/main" id="{00000000-0008-0000-04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7" name="Text Box 15">
          <a:extLst>
            <a:ext uri="{FF2B5EF4-FFF2-40B4-BE49-F238E27FC236}">
              <a16:creationId xmlns="" xmlns:a16="http://schemas.microsoft.com/office/drawing/2014/main" id="{00000000-0008-0000-04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8" name="Text Box 15">
          <a:extLst>
            <a:ext uri="{FF2B5EF4-FFF2-40B4-BE49-F238E27FC236}">
              <a16:creationId xmlns="" xmlns:a16="http://schemas.microsoft.com/office/drawing/2014/main" id="{00000000-0008-0000-04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9" name="Text Box 15">
          <a:extLst>
            <a:ext uri="{FF2B5EF4-FFF2-40B4-BE49-F238E27FC236}">
              <a16:creationId xmlns="" xmlns:a16="http://schemas.microsoft.com/office/drawing/2014/main" id="{00000000-0008-0000-04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0" name="Text Box 15">
          <a:extLst>
            <a:ext uri="{FF2B5EF4-FFF2-40B4-BE49-F238E27FC236}">
              <a16:creationId xmlns="" xmlns:a16="http://schemas.microsoft.com/office/drawing/2014/main" id="{00000000-0008-0000-04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1" name="Text Box 15">
          <a:extLst>
            <a:ext uri="{FF2B5EF4-FFF2-40B4-BE49-F238E27FC236}">
              <a16:creationId xmlns="" xmlns:a16="http://schemas.microsoft.com/office/drawing/2014/main" id="{00000000-0008-0000-04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2" name="Text Box 15">
          <a:extLst>
            <a:ext uri="{FF2B5EF4-FFF2-40B4-BE49-F238E27FC236}">
              <a16:creationId xmlns="" xmlns:a16="http://schemas.microsoft.com/office/drawing/2014/main" id="{00000000-0008-0000-04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3" name="Text Box 15">
          <a:extLst>
            <a:ext uri="{FF2B5EF4-FFF2-40B4-BE49-F238E27FC236}">
              <a16:creationId xmlns="" xmlns:a16="http://schemas.microsoft.com/office/drawing/2014/main" id="{00000000-0008-0000-04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4" name="Text Box 15">
          <a:extLst>
            <a:ext uri="{FF2B5EF4-FFF2-40B4-BE49-F238E27FC236}">
              <a16:creationId xmlns="" xmlns:a16="http://schemas.microsoft.com/office/drawing/2014/main" id="{00000000-0008-0000-04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5" name="Text Box 15">
          <a:extLst>
            <a:ext uri="{FF2B5EF4-FFF2-40B4-BE49-F238E27FC236}">
              <a16:creationId xmlns="" xmlns:a16="http://schemas.microsoft.com/office/drawing/2014/main" id="{00000000-0008-0000-04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6" name="Text Box 15">
          <a:extLst>
            <a:ext uri="{FF2B5EF4-FFF2-40B4-BE49-F238E27FC236}">
              <a16:creationId xmlns="" xmlns:a16="http://schemas.microsoft.com/office/drawing/2014/main" id="{00000000-0008-0000-04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77" name="Text Box 15">
          <a:extLst>
            <a:ext uri="{FF2B5EF4-FFF2-40B4-BE49-F238E27FC236}">
              <a16:creationId xmlns="" xmlns:a16="http://schemas.microsoft.com/office/drawing/2014/main" id="{00000000-0008-0000-04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78" name="Text Box 15">
          <a:extLst>
            <a:ext uri="{FF2B5EF4-FFF2-40B4-BE49-F238E27FC236}">
              <a16:creationId xmlns="" xmlns:a16="http://schemas.microsoft.com/office/drawing/2014/main" id="{00000000-0008-0000-04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9" name="Text Box 15">
          <a:extLst>
            <a:ext uri="{FF2B5EF4-FFF2-40B4-BE49-F238E27FC236}">
              <a16:creationId xmlns="" xmlns:a16="http://schemas.microsoft.com/office/drawing/2014/main" id="{00000000-0008-0000-04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0" name="Text Box 15">
          <a:extLst>
            <a:ext uri="{FF2B5EF4-FFF2-40B4-BE49-F238E27FC236}">
              <a16:creationId xmlns="" xmlns:a16="http://schemas.microsoft.com/office/drawing/2014/main" id="{00000000-0008-0000-04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1" name="Text Box 15">
          <a:extLst>
            <a:ext uri="{FF2B5EF4-FFF2-40B4-BE49-F238E27FC236}">
              <a16:creationId xmlns="" xmlns:a16="http://schemas.microsoft.com/office/drawing/2014/main" id="{00000000-0008-0000-04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2" name="Text Box 15">
          <a:extLst>
            <a:ext uri="{FF2B5EF4-FFF2-40B4-BE49-F238E27FC236}">
              <a16:creationId xmlns="" xmlns:a16="http://schemas.microsoft.com/office/drawing/2014/main" id="{00000000-0008-0000-04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3" name="Text Box 15">
          <a:extLst>
            <a:ext uri="{FF2B5EF4-FFF2-40B4-BE49-F238E27FC236}">
              <a16:creationId xmlns="" xmlns:a16="http://schemas.microsoft.com/office/drawing/2014/main" id="{00000000-0008-0000-04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4" name="Text Box 15">
          <a:extLst>
            <a:ext uri="{FF2B5EF4-FFF2-40B4-BE49-F238E27FC236}">
              <a16:creationId xmlns="" xmlns:a16="http://schemas.microsoft.com/office/drawing/2014/main" id="{00000000-0008-0000-04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5" name="Text Box 15">
          <a:extLst>
            <a:ext uri="{FF2B5EF4-FFF2-40B4-BE49-F238E27FC236}">
              <a16:creationId xmlns="" xmlns:a16="http://schemas.microsoft.com/office/drawing/2014/main" id="{00000000-0008-0000-04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6" name="Text Box 15">
          <a:extLst>
            <a:ext uri="{FF2B5EF4-FFF2-40B4-BE49-F238E27FC236}">
              <a16:creationId xmlns="" xmlns:a16="http://schemas.microsoft.com/office/drawing/2014/main" id="{00000000-0008-0000-04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7" name="Text Box 15">
          <a:extLst>
            <a:ext uri="{FF2B5EF4-FFF2-40B4-BE49-F238E27FC236}">
              <a16:creationId xmlns="" xmlns:a16="http://schemas.microsoft.com/office/drawing/2014/main" id="{00000000-0008-0000-04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8" name="Text Box 15">
          <a:extLst>
            <a:ext uri="{FF2B5EF4-FFF2-40B4-BE49-F238E27FC236}">
              <a16:creationId xmlns="" xmlns:a16="http://schemas.microsoft.com/office/drawing/2014/main" id="{00000000-0008-0000-04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9" name="Text Box 15">
          <a:extLst>
            <a:ext uri="{FF2B5EF4-FFF2-40B4-BE49-F238E27FC236}">
              <a16:creationId xmlns="" xmlns:a16="http://schemas.microsoft.com/office/drawing/2014/main" id="{00000000-0008-0000-04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0" name="Text Box 15">
          <a:extLst>
            <a:ext uri="{FF2B5EF4-FFF2-40B4-BE49-F238E27FC236}">
              <a16:creationId xmlns="" xmlns:a16="http://schemas.microsoft.com/office/drawing/2014/main" id="{00000000-0008-0000-04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1" name="Text Box 15">
          <a:extLst>
            <a:ext uri="{FF2B5EF4-FFF2-40B4-BE49-F238E27FC236}">
              <a16:creationId xmlns="" xmlns:a16="http://schemas.microsoft.com/office/drawing/2014/main" id="{00000000-0008-0000-04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2" name="Text Box 15">
          <a:extLst>
            <a:ext uri="{FF2B5EF4-FFF2-40B4-BE49-F238E27FC236}">
              <a16:creationId xmlns="" xmlns:a16="http://schemas.microsoft.com/office/drawing/2014/main" id="{00000000-0008-0000-04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3" name="Text Box 15">
          <a:extLst>
            <a:ext uri="{FF2B5EF4-FFF2-40B4-BE49-F238E27FC236}">
              <a16:creationId xmlns="" xmlns:a16="http://schemas.microsoft.com/office/drawing/2014/main" id="{00000000-0008-0000-04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4" name="Text Box 15">
          <a:extLst>
            <a:ext uri="{FF2B5EF4-FFF2-40B4-BE49-F238E27FC236}">
              <a16:creationId xmlns="" xmlns:a16="http://schemas.microsoft.com/office/drawing/2014/main" id="{00000000-0008-0000-04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95" name="Text Box 15">
          <a:extLst>
            <a:ext uri="{FF2B5EF4-FFF2-40B4-BE49-F238E27FC236}">
              <a16:creationId xmlns="" xmlns:a16="http://schemas.microsoft.com/office/drawing/2014/main" id="{00000000-0008-0000-04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7" name="Text Box 15">
          <a:extLst>
            <a:ext uri="{FF2B5EF4-FFF2-40B4-BE49-F238E27FC236}">
              <a16:creationId xmlns="" xmlns:a16="http://schemas.microsoft.com/office/drawing/2014/main" id="{00000000-0008-0000-04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8" name="Text Box 15">
          <a:extLst>
            <a:ext uri="{FF2B5EF4-FFF2-40B4-BE49-F238E27FC236}">
              <a16:creationId xmlns="" xmlns:a16="http://schemas.microsoft.com/office/drawing/2014/main" id="{00000000-0008-0000-04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331"/>
    <xdr:sp macro="" textlink="">
      <xdr:nvSpPr>
        <xdr:cNvPr id="696" name="Text Box 15">
          <a:extLst>
            <a:ext uri="{FF2B5EF4-FFF2-40B4-BE49-F238E27FC236}">
              <a16:creationId xmlns="" xmlns:a16="http://schemas.microsoft.com/office/drawing/2014/main" id="{00000000-0008-0000-04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699" name="Text Box 16">
          <a:extLst>
            <a:ext uri="{FF2B5EF4-FFF2-40B4-BE49-F238E27FC236}">
              <a16:creationId xmlns="" xmlns:a16="http://schemas.microsoft.com/office/drawing/2014/main" id="{00000000-0008-0000-04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0" name="Text Box 17">
          <a:extLst>
            <a:ext uri="{FF2B5EF4-FFF2-40B4-BE49-F238E27FC236}">
              <a16:creationId xmlns="" xmlns:a16="http://schemas.microsoft.com/office/drawing/2014/main" id="{00000000-0008-0000-04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1" name="Text Box 18">
          <a:extLst>
            <a:ext uri="{FF2B5EF4-FFF2-40B4-BE49-F238E27FC236}">
              <a16:creationId xmlns="" xmlns:a16="http://schemas.microsoft.com/office/drawing/2014/main" id="{00000000-0008-0000-04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2" name="Text Box 19">
          <a:extLst>
            <a:ext uri="{FF2B5EF4-FFF2-40B4-BE49-F238E27FC236}">
              <a16:creationId xmlns="" xmlns:a16="http://schemas.microsoft.com/office/drawing/2014/main" id="{00000000-0008-0000-04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3" name="Text Box 15">
          <a:extLst>
            <a:ext uri="{FF2B5EF4-FFF2-40B4-BE49-F238E27FC236}">
              <a16:creationId xmlns="" xmlns:a16="http://schemas.microsoft.com/office/drawing/2014/main" id="{00000000-0008-0000-04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4" name="Text Box 15">
          <a:extLst>
            <a:ext uri="{FF2B5EF4-FFF2-40B4-BE49-F238E27FC236}">
              <a16:creationId xmlns="" xmlns:a16="http://schemas.microsoft.com/office/drawing/2014/main" id="{00000000-0008-0000-04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5" name="Text Box 15">
          <a:extLst>
            <a:ext uri="{FF2B5EF4-FFF2-40B4-BE49-F238E27FC236}">
              <a16:creationId xmlns="" xmlns:a16="http://schemas.microsoft.com/office/drawing/2014/main" id="{00000000-0008-0000-04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6" name="Text Box 15">
          <a:extLst>
            <a:ext uri="{FF2B5EF4-FFF2-40B4-BE49-F238E27FC236}">
              <a16:creationId xmlns="" xmlns:a16="http://schemas.microsoft.com/office/drawing/2014/main" id="{00000000-0008-0000-04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7" name="Text Box 15">
          <a:extLst>
            <a:ext uri="{FF2B5EF4-FFF2-40B4-BE49-F238E27FC236}">
              <a16:creationId xmlns="" xmlns:a16="http://schemas.microsoft.com/office/drawing/2014/main" id="{00000000-0008-0000-04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8" name="Text Box 15">
          <a:extLst>
            <a:ext uri="{FF2B5EF4-FFF2-40B4-BE49-F238E27FC236}">
              <a16:creationId xmlns="" xmlns:a16="http://schemas.microsoft.com/office/drawing/2014/main" id="{00000000-0008-0000-04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9" name="Text Box 15">
          <a:extLst>
            <a:ext uri="{FF2B5EF4-FFF2-40B4-BE49-F238E27FC236}">
              <a16:creationId xmlns="" xmlns:a16="http://schemas.microsoft.com/office/drawing/2014/main" id="{00000000-0008-0000-04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0" name="Text Box 15">
          <a:extLst>
            <a:ext uri="{FF2B5EF4-FFF2-40B4-BE49-F238E27FC236}">
              <a16:creationId xmlns="" xmlns:a16="http://schemas.microsoft.com/office/drawing/2014/main" id="{00000000-0008-0000-04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1" name="Text Box 15">
          <a:extLst>
            <a:ext uri="{FF2B5EF4-FFF2-40B4-BE49-F238E27FC236}">
              <a16:creationId xmlns="" xmlns:a16="http://schemas.microsoft.com/office/drawing/2014/main" id="{00000000-0008-0000-04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2" name="Text Box 15">
          <a:extLst>
            <a:ext uri="{FF2B5EF4-FFF2-40B4-BE49-F238E27FC236}">
              <a16:creationId xmlns="" xmlns:a16="http://schemas.microsoft.com/office/drawing/2014/main" id="{00000000-0008-0000-04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3" name="Text Box 15">
          <a:extLst>
            <a:ext uri="{FF2B5EF4-FFF2-40B4-BE49-F238E27FC236}">
              <a16:creationId xmlns="" xmlns:a16="http://schemas.microsoft.com/office/drawing/2014/main" id="{00000000-0008-0000-04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4" name="Text Box 15">
          <a:extLst>
            <a:ext uri="{FF2B5EF4-FFF2-40B4-BE49-F238E27FC236}">
              <a16:creationId xmlns="" xmlns:a16="http://schemas.microsoft.com/office/drawing/2014/main" id="{00000000-0008-0000-04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5" name="Text Box 15">
          <a:extLst>
            <a:ext uri="{FF2B5EF4-FFF2-40B4-BE49-F238E27FC236}">
              <a16:creationId xmlns="" xmlns:a16="http://schemas.microsoft.com/office/drawing/2014/main" id="{00000000-0008-0000-04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6" name="Text Box 15">
          <a:extLst>
            <a:ext uri="{FF2B5EF4-FFF2-40B4-BE49-F238E27FC236}">
              <a16:creationId xmlns="" xmlns:a16="http://schemas.microsoft.com/office/drawing/2014/main" id="{00000000-0008-0000-04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11</xdr:row>
      <xdr:rowOff>504825</xdr:rowOff>
    </xdr:from>
    <xdr:ext cx="95250" cy="444014"/>
    <xdr:sp macro="" textlink="">
      <xdr:nvSpPr>
        <xdr:cNvPr id="717" name="Text Box 15">
          <a:extLst>
            <a:ext uri="{FF2B5EF4-FFF2-40B4-BE49-F238E27FC236}">
              <a16:creationId xmlns="" xmlns:a16="http://schemas.microsoft.com/office/drawing/2014/main" id="{00000000-0008-0000-04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8" name="Text Box 15">
          <a:extLst>
            <a:ext uri="{FF2B5EF4-FFF2-40B4-BE49-F238E27FC236}">
              <a16:creationId xmlns="" xmlns:a16="http://schemas.microsoft.com/office/drawing/2014/main" id="{00000000-0008-0000-04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9" name="Text Box 15">
          <a:extLst>
            <a:ext uri="{FF2B5EF4-FFF2-40B4-BE49-F238E27FC236}">
              <a16:creationId xmlns="" xmlns:a16="http://schemas.microsoft.com/office/drawing/2014/main" id="{00000000-0008-0000-04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0" name="Text Box 15">
          <a:extLst>
            <a:ext uri="{FF2B5EF4-FFF2-40B4-BE49-F238E27FC236}">
              <a16:creationId xmlns="" xmlns:a16="http://schemas.microsoft.com/office/drawing/2014/main" id="{00000000-0008-0000-04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1" name="Text Box 15">
          <a:extLst>
            <a:ext uri="{FF2B5EF4-FFF2-40B4-BE49-F238E27FC236}">
              <a16:creationId xmlns="" xmlns:a16="http://schemas.microsoft.com/office/drawing/2014/main" id="{00000000-0008-0000-04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2" name="Text Box 15">
          <a:extLst>
            <a:ext uri="{FF2B5EF4-FFF2-40B4-BE49-F238E27FC236}">
              <a16:creationId xmlns="" xmlns:a16="http://schemas.microsoft.com/office/drawing/2014/main" id="{00000000-0008-0000-04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3" name="Text Box 15">
          <a:extLst>
            <a:ext uri="{FF2B5EF4-FFF2-40B4-BE49-F238E27FC236}">
              <a16:creationId xmlns="" xmlns:a16="http://schemas.microsoft.com/office/drawing/2014/main" id="{00000000-0008-0000-04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4" name="Text Box 15">
          <a:extLst>
            <a:ext uri="{FF2B5EF4-FFF2-40B4-BE49-F238E27FC236}">
              <a16:creationId xmlns="" xmlns:a16="http://schemas.microsoft.com/office/drawing/2014/main" id="{00000000-0008-0000-04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5" name="Text Box 15">
          <a:extLst>
            <a:ext uri="{FF2B5EF4-FFF2-40B4-BE49-F238E27FC236}">
              <a16:creationId xmlns="" xmlns:a16="http://schemas.microsoft.com/office/drawing/2014/main" id="{00000000-0008-0000-04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6" name="Text Box 15">
          <a:extLst>
            <a:ext uri="{FF2B5EF4-FFF2-40B4-BE49-F238E27FC236}">
              <a16:creationId xmlns="" xmlns:a16="http://schemas.microsoft.com/office/drawing/2014/main" id="{00000000-0008-0000-04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7" name="Text Box 15">
          <a:extLst>
            <a:ext uri="{FF2B5EF4-FFF2-40B4-BE49-F238E27FC236}">
              <a16:creationId xmlns="" xmlns:a16="http://schemas.microsoft.com/office/drawing/2014/main" id="{00000000-0008-0000-04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8" name="Text Box 15">
          <a:extLst>
            <a:ext uri="{FF2B5EF4-FFF2-40B4-BE49-F238E27FC236}">
              <a16:creationId xmlns="" xmlns:a16="http://schemas.microsoft.com/office/drawing/2014/main" id="{00000000-0008-0000-04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9" name="Text Box 15">
          <a:extLst>
            <a:ext uri="{FF2B5EF4-FFF2-40B4-BE49-F238E27FC236}">
              <a16:creationId xmlns="" xmlns:a16="http://schemas.microsoft.com/office/drawing/2014/main" id="{00000000-0008-0000-04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30" name="Text Box 15">
          <a:extLst>
            <a:ext uri="{FF2B5EF4-FFF2-40B4-BE49-F238E27FC236}">
              <a16:creationId xmlns="" xmlns:a16="http://schemas.microsoft.com/office/drawing/2014/main" id="{00000000-0008-0000-04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31" name="Text Box 15">
          <a:extLst>
            <a:ext uri="{FF2B5EF4-FFF2-40B4-BE49-F238E27FC236}">
              <a16:creationId xmlns="" xmlns:a16="http://schemas.microsoft.com/office/drawing/2014/main" id="{00000000-0008-0000-04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2" name="Text Box 16">
          <a:extLst>
            <a:ext uri="{FF2B5EF4-FFF2-40B4-BE49-F238E27FC236}">
              <a16:creationId xmlns="" xmlns:a16="http://schemas.microsoft.com/office/drawing/2014/main" id="{00000000-0008-0000-04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3" name="Text Box 17">
          <a:extLst>
            <a:ext uri="{FF2B5EF4-FFF2-40B4-BE49-F238E27FC236}">
              <a16:creationId xmlns="" xmlns:a16="http://schemas.microsoft.com/office/drawing/2014/main" id="{00000000-0008-0000-04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4" name="Text Box 18">
          <a:extLst>
            <a:ext uri="{FF2B5EF4-FFF2-40B4-BE49-F238E27FC236}">
              <a16:creationId xmlns="" xmlns:a16="http://schemas.microsoft.com/office/drawing/2014/main" id="{00000000-0008-0000-04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5" name="Text Box 19">
          <a:extLst>
            <a:ext uri="{FF2B5EF4-FFF2-40B4-BE49-F238E27FC236}">
              <a16:creationId xmlns="" xmlns:a16="http://schemas.microsoft.com/office/drawing/2014/main" id="{00000000-0008-0000-04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213632"/>
    <xdr:sp macro="" textlink="">
      <xdr:nvSpPr>
        <xdr:cNvPr id="736" name="Text Box 15">
          <a:extLst>
            <a:ext uri="{FF2B5EF4-FFF2-40B4-BE49-F238E27FC236}">
              <a16:creationId xmlns="" xmlns:a16="http://schemas.microsoft.com/office/drawing/2014/main" id="{00000000-0008-0000-04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7" name="Text Box 16">
          <a:extLst>
            <a:ext uri="{FF2B5EF4-FFF2-40B4-BE49-F238E27FC236}">
              <a16:creationId xmlns="" xmlns:a16="http://schemas.microsoft.com/office/drawing/2014/main" id="{00000000-0008-0000-04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8" name="Text Box 17">
          <a:extLst>
            <a:ext uri="{FF2B5EF4-FFF2-40B4-BE49-F238E27FC236}">
              <a16:creationId xmlns="" xmlns:a16="http://schemas.microsoft.com/office/drawing/2014/main" id="{00000000-0008-0000-04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9" name="Text Box 18">
          <a:extLst>
            <a:ext uri="{FF2B5EF4-FFF2-40B4-BE49-F238E27FC236}">
              <a16:creationId xmlns="" xmlns:a16="http://schemas.microsoft.com/office/drawing/2014/main" id="{00000000-0008-0000-04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0" name="Text Box 19">
          <a:extLst>
            <a:ext uri="{FF2B5EF4-FFF2-40B4-BE49-F238E27FC236}">
              <a16:creationId xmlns="" xmlns:a16="http://schemas.microsoft.com/office/drawing/2014/main" id="{00000000-0008-0000-04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1" name="Text Box 15">
          <a:extLst>
            <a:ext uri="{FF2B5EF4-FFF2-40B4-BE49-F238E27FC236}">
              <a16:creationId xmlns="" xmlns:a16="http://schemas.microsoft.com/office/drawing/2014/main" id="{00000000-0008-0000-04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2" name="Text Box 15">
          <a:extLst>
            <a:ext uri="{FF2B5EF4-FFF2-40B4-BE49-F238E27FC236}">
              <a16:creationId xmlns="" xmlns:a16="http://schemas.microsoft.com/office/drawing/2014/main" id="{00000000-0008-0000-04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3" name="Text Box 15">
          <a:extLst>
            <a:ext uri="{FF2B5EF4-FFF2-40B4-BE49-F238E27FC236}">
              <a16:creationId xmlns="" xmlns:a16="http://schemas.microsoft.com/office/drawing/2014/main" id="{00000000-0008-0000-04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444331"/>
    <xdr:sp macro="" textlink="">
      <xdr:nvSpPr>
        <xdr:cNvPr id="744" name="Text Box 15">
          <a:extLst>
            <a:ext uri="{FF2B5EF4-FFF2-40B4-BE49-F238E27FC236}">
              <a16:creationId xmlns="" xmlns:a16="http://schemas.microsoft.com/office/drawing/2014/main" id="{00000000-0008-0000-04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5" name="Text Box 16">
          <a:extLst>
            <a:ext uri="{FF2B5EF4-FFF2-40B4-BE49-F238E27FC236}">
              <a16:creationId xmlns="" xmlns:a16="http://schemas.microsoft.com/office/drawing/2014/main" id="{00000000-0008-0000-04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6" name="Text Box 17">
          <a:extLst>
            <a:ext uri="{FF2B5EF4-FFF2-40B4-BE49-F238E27FC236}">
              <a16:creationId xmlns="" xmlns:a16="http://schemas.microsoft.com/office/drawing/2014/main" id="{00000000-0008-0000-04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7" name="Text Box 18">
          <a:extLst>
            <a:ext uri="{FF2B5EF4-FFF2-40B4-BE49-F238E27FC236}">
              <a16:creationId xmlns="" xmlns:a16="http://schemas.microsoft.com/office/drawing/2014/main" id="{00000000-0008-0000-04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8" name="Text Box 19">
          <a:extLst>
            <a:ext uri="{FF2B5EF4-FFF2-40B4-BE49-F238E27FC236}">
              <a16:creationId xmlns="" xmlns:a16="http://schemas.microsoft.com/office/drawing/2014/main" id="{00000000-0008-0000-04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9" name="Text Box 15">
          <a:extLst>
            <a:ext uri="{FF2B5EF4-FFF2-40B4-BE49-F238E27FC236}">
              <a16:creationId xmlns="" xmlns:a16="http://schemas.microsoft.com/office/drawing/2014/main" id="{00000000-0008-0000-04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0" name="Text Box 15">
          <a:extLst>
            <a:ext uri="{FF2B5EF4-FFF2-40B4-BE49-F238E27FC236}">
              <a16:creationId xmlns="" xmlns:a16="http://schemas.microsoft.com/office/drawing/2014/main" id="{00000000-0008-0000-04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1" name="Text Box 15">
          <a:extLst>
            <a:ext uri="{FF2B5EF4-FFF2-40B4-BE49-F238E27FC236}">
              <a16:creationId xmlns="" xmlns:a16="http://schemas.microsoft.com/office/drawing/2014/main" id="{00000000-0008-0000-04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2" name="Text Box 15">
          <a:extLst>
            <a:ext uri="{FF2B5EF4-FFF2-40B4-BE49-F238E27FC236}">
              <a16:creationId xmlns="" xmlns:a16="http://schemas.microsoft.com/office/drawing/2014/main" id="{00000000-0008-0000-04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3" name="Text Box 15">
          <a:extLst>
            <a:ext uri="{FF2B5EF4-FFF2-40B4-BE49-F238E27FC236}">
              <a16:creationId xmlns="" xmlns:a16="http://schemas.microsoft.com/office/drawing/2014/main" id="{00000000-0008-0000-04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4" name="Text Box 15">
          <a:extLst>
            <a:ext uri="{FF2B5EF4-FFF2-40B4-BE49-F238E27FC236}">
              <a16:creationId xmlns="" xmlns:a16="http://schemas.microsoft.com/office/drawing/2014/main" id="{00000000-0008-0000-04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5" name="Text Box 15">
          <a:extLst>
            <a:ext uri="{FF2B5EF4-FFF2-40B4-BE49-F238E27FC236}">
              <a16:creationId xmlns="" xmlns:a16="http://schemas.microsoft.com/office/drawing/2014/main" id="{00000000-0008-0000-04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6" name="Text Box 15">
          <a:extLst>
            <a:ext uri="{FF2B5EF4-FFF2-40B4-BE49-F238E27FC236}">
              <a16:creationId xmlns="" xmlns:a16="http://schemas.microsoft.com/office/drawing/2014/main" id="{00000000-0008-0000-04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7" name="Text Box 15">
          <a:extLst>
            <a:ext uri="{FF2B5EF4-FFF2-40B4-BE49-F238E27FC236}">
              <a16:creationId xmlns="" xmlns:a16="http://schemas.microsoft.com/office/drawing/2014/main" id="{00000000-0008-0000-04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8" name="Text Box 15">
          <a:extLst>
            <a:ext uri="{FF2B5EF4-FFF2-40B4-BE49-F238E27FC236}">
              <a16:creationId xmlns="" xmlns:a16="http://schemas.microsoft.com/office/drawing/2014/main" id="{00000000-0008-0000-04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9" name="Text Box 15">
          <a:extLst>
            <a:ext uri="{FF2B5EF4-FFF2-40B4-BE49-F238E27FC236}">
              <a16:creationId xmlns="" xmlns:a16="http://schemas.microsoft.com/office/drawing/2014/main" id="{00000000-0008-0000-04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0" name="Text Box 15">
          <a:extLst>
            <a:ext uri="{FF2B5EF4-FFF2-40B4-BE49-F238E27FC236}">
              <a16:creationId xmlns="" xmlns:a16="http://schemas.microsoft.com/office/drawing/2014/main" id="{00000000-0008-0000-04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1" name="Text Box 15">
          <a:extLst>
            <a:ext uri="{FF2B5EF4-FFF2-40B4-BE49-F238E27FC236}">
              <a16:creationId xmlns="" xmlns:a16="http://schemas.microsoft.com/office/drawing/2014/main" id="{00000000-0008-0000-04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2" name="Text Box 15">
          <a:extLst>
            <a:ext uri="{FF2B5EF4-FFF2-40B4-BE49-F238E27FC236}">
              <a16:creationId xmlns="" xmlns:a16="http://schemas.microsoft.com/office/drawing/2014/main" id="{00000000-0008-0000-04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4" name="Text Box 15">
          <a:extLst>
            <a:ext uri="{FF2B5EF4-FFF2-40B4-BE49-F238E27FC236}">
              <a16:creationId xmlns="" xmlns:a16="http://schemas.microsoft.com/office/drawing/2014/main" id="{00000000-0008-0000-04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5" name="Text Box 15">
          <a:extLst>
            <a:ext uri="{FF2B5EF4-FFF2-40B4-BE49-F238E27FC236}">
              <a16:creationId xmlns="" xmlns:a16="http://schemas.microsoft.com/office/drawing/2014/main" id="{00000000-0008-0000-04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6" name="Text Box 15">
          <a:extLst>
            <a:ext uri="{FF2B5EF4-FFF2-40B4-BE49-F238E27FC236}">
              <a16:creationId xmlns="" xmlns:a16="http://schemas.microsoft.com/office/drawing/2014/main" id="{00000000-0008-0000-04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7" name="Text Box 15">
          <a:extLst>
            <a:ext uri="{FF2B5EF4-FFF2-40B4-BE49-F238E27FC236}">
              <a16:creationId xmlns="" xmlns:a16="http://schemas.microsoft.com/office/drawing/2014/main" id="{00000000-0008-0000-04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8" name="Text Box 15">
          <a:extLst>
            <a:ext uri="{FF2B5EF4-FFF2-40B4-BE49-F238E27FC236}">
              <a16:creationId xmlns="" xmlns:a16="http://schemas.microsoft.com/office/drawing/2014/main" id="{00000000-0008-0000-04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9" name="Text Box 15">
          <a:extLst>
            <a:ext uri="{FF2B5EF4-FFF2-40B4-BE49-F238E27FC236}">
              <a16:creationId xmlns="" xmlns:a16="http://schemas.microsoft.com/office/drawing/2014/main" id="{00000000-0008-0000-04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0" name="Text Box 15">
          <a:extLst>
            <a:ext uri="{FF2B5EF4-FFF2-40B4-BE49-F238E27FC236}">
              <a16:creationId xmlns="" xmlns:a16="http://schemas.microsoft.com/office/drawing/2014/main" id="{00000000-0008-0000-04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1" name="Text Box 15">
          <a:extLst>
            <a:ext uri="{FF2B5EF4-FFF2-40B4-BE49-F238E27FC236}">
              <a16:creationId xmlns="" xmlns:a16="http://schemas.microsoft.com/office/drawing/2014/main" id="{00000000-0008-0000-04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2" name="Text Box 15">
          <a:extLst>
            <a:ext uri="{FF2B5EF4-FFF2-40B4-BE49-F238E27FC236}">
              <a16:creationId xmlns="" xmlns:a16="http://schemas.microsoft.com/office/drawing/2014/main" id="{00000000-0008-0000-04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3" name="Text Box 15">
          <a:extLst>
            <a:ext uri="{FF2B5EF4-FFF2-40B4-BE49-F238E27FC236}">
              <a16:creationId xmlns="" xmlns:a16="http://schemas.microsoft.com/office/drawing/2014/main" id="{00000000-0008-0000-04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4" name="Text Box 15">
          <a:extLst>
            <a:ext uri="{FF2B5EF4-FFF2-40B4-BE49-F238E27FC236}">
              <a16:creationId xmlns="" xmlns:a16="http://schemas.microsoft.com/office/drawing/2014/main" id="{00000000-0008-0000-04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5" name="Text Box 15">
          <a:extLst>
            <a:ext uri="{FF2B5EF4-FFF2-40B4-BE49-F238E27FC236}">
              <a16:creationId xmlns="" xmlns:a16="http://schemas.microsoft.com/office/drawing/2014/main" id="{00000000-0008-0000-04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6" name="Text Box 15">
          <a:extLst>
            <a:ext uri="{FF2B5EF4-FFF2-40B4-BE49-F238E27FC236}">
              <a16:creationId xmlns="" xmlns:a16="http://schemas.microsoft.com/office/drawing/2014/main" id="{00000000-0008-0000-04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7" name="Text Box 15">
          <a:extLst>
            <a:ext uri="{FF2B5EF4-FFF2-40B4-BE49-F238E27FC236}">
              <a16:creationId xmlns="" xmlns:a16="http://schemas.microsoft.com/office/drawing/2014/main" id="{00000000-0008-0000-04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8" name="Text Box 16">
          <a:extLst>
            <a:ext uri="{FF2B5EF4-FFF2-40B4-BE49-F238E27FC236}">
              <a16:creationId xmlns="" xmlns:a16="http://schemas.microsoft.com/office/drawing/2014/main" id="{00000000-0008-0000-04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9" name="Text Box 17">
          <a:extLst>
            <a:ext uri="{FF2B5EF4-FFF2-40B4-BE49-F238E27FC236}">
              <a16:creationId xmlns="" xmlns:a16="http://schemas.microsoft.com/office/drawing/2014/main" id="{00000000-0008-0000-04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13</xdr:row>
      <xdr:rowOff>15875</xdr:rowOff>
    </xdr:from>
    <xdr:ext cx="95250" cy="171450"/>
    <xdr:sp macro="" textlink="">
      <xdr:nvSpPr>
        <xdr:cNvPr id="780" name="Text Box 18">
          <a:extLst>
            <a:ext uri="{FF2B5EF4-FFF2-40B4-BE49-F238E27FC236}">
              <a16:creationId xmlns="" xmlns:a16="http://schemas.microsoft.com/office/drawing/2014/main" id="{00000000-0008-0000-04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213632"/>
    <xdr:sp macro="" textlink="">
      <xdr:nvSpPr>
        <xdr:cNvPr id="782" name="Text Box 15">
          <a:extLst>
            <a:ext uri="{FF2B5EF4-FFF2-40B4-BE49-F238E27FC236}">
              <a16:creationId xmlns="" xmlns:a16="http://schemas.microsoft.com/office/drawing/2014/main" id="{00000000-0008-0000-04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3" name="Text Box 16">
          <a:extLst>
            <a:ext uri="{FF2B5EF4-FFF2-40B4-BE49-F238E27FC236}">
              <a16:creationId xmlns="" xmlns:a16="http://schemas.microsoft.com/office/drawing/2014/main" id="{00000000-0008-0000-04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4" name="Text Box 17">
          <a:extLst>
            <a:ext uri="{FF2B5EF4-FFF2-40B4-BE49-F238E27FC236}">
              <a16:creationId xmlns="" xmlns:a16="http://schemas.microsoft.com/office/drawing/2014/main" id="{00000000-0008-0000-04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5" name="Text Box 18">
          <a:extLst>
            <a:ext uri="{FF2B5EF4-FFF2-40B4-BE49-F238E27FC236}">
              <a16:creationId xmlns="" xmlns:a16="http://schemas.microsoft.com/office/drawing/2014/main" id="{00000000-0008-0000-04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6" name="Text Box 19">
          <a:extLst>
            <a:ext uri="{FF2B5EF4-FFF2-40B4-BE49-F238E27FC236}">
              <a16:creationId xmlns="" xmlns:a16="http://schemas.microsoft.com/office/drawing/2014/main" id="{00000000-0008-0000-04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7" name="Text Box 15">
          <a:extLst>
            <a:ext uri="{FF2B5EF4-FFF2-40B4-BE49-F238E27FC236}">
              <a16:creationId xmlns="" xmlns:a16="http://schemas.microsoft.com/office/drawing/2014/main" id="{00000000-0008-0000-04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8" name="Text Box 15">
          <a:extLst>
            <a:ext uri="{FF2B5EF4-FFF2-40B4-BE49-F238E27FC236}">
              <a16:creationId xmlns="" xmlns:a16="http://schemas.microsoft.com/office/drawing/2014/main" id="{00000000-0008-0000-04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9" name="Text Box 15">
          <a:extLst>
            <a:ext uri="{FF2B5EF4-FFF2-40B4-BE49-F238E27FC236}">
              <a16:creationId xmlns="" xmlns:a16="http://schemas.microsoft.com/office/drawing/2014/main" id="{00000000-0008-0000-04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2" name="Text Box 15">
          <a:extLst>
            <a:ext uri="{FF2B5EF4-FFF2-40B4-BE49-F238E27FC236}">
              <a16:creationId xmlns="" xmlns:a16="http://schemas.microsoft.com/office/drawing/2014/main" id="{00000000-0008-0000-04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3" name="Text Box 15">
          <a:extLst>
            <a:ext uri="{FF2B5EF4-FFF2-40B4-BE49-F238E27FC236}">
              <a16:creationId xmlns="" xmlns:a16="http://schemas.microsoft.com/office/drawing/2014/main" id="{00000000-0008-0000-04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4" name="Text Box 15">
          <a:extLst>
            <a:ext uri="{FF2B5EF4-FFF2-40B4-BE49-F238E27FC236}">
              <a16:creationId xmlns="" xmlns:a16="http://schemas.microsoft.com/office/drawing/2014/main" id="{00000000-0008-0000-04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5" name="Text Box 15">
          <a:extLst>
            <a:ext uri="{FF2B5EF4-FFF2-40B4-BE49-F238E27FC236}">
              <a16:creationId xmlns="" xmlns:a16="http://schemas.microsoft.com/office/drawing/2014/main" id="{00000000-0008-0000-04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6" name="Text Box 15">
          <a:extLst>
            <a:ext uri="{FF2B5EF4-FFF2-40B4-BE49-F238E27FC236}">
              <a16:creationId xmlns="" xmlns:a16="http://schemas.microsoft.com/office/drawing/2014/main" id="{00000000-0008-0000-04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7" name="Text Box 15">
          <a:extLst>
            <a:ext uri="{FF2B5EF4-FFF2-40B4-BE49-F238E27FC236}">
              <a16:creationId xmlns="" xmlns:a16="http://schemas.microsoft.com/office/drawing/2014/main" id="{00000000-0008-0000-04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8" name="Text Box 15">
          <a:extLst>
            <a:ext uri="{FF2B5EF4-FFF2-40B4-BE49-F238E27FC236}">
              <a16:creationId xmlns="" xmlns:a16="http://schemas.microsoft.com/office/drawing/2014/main" id="{00000000-0008-0000-04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9" name="Text Box 15">
          <a:extLst>
            <a:ext uri="{FF2B5EF4-FFF2-40B4-BE49-F238E27FC236}">
              <a16:creationId xmlns="" xmlns:a16="http://schemas.microsoft.com/office/drawing/2014/main" id="{00000000-0008-0000-04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0" name="Text Box 15">
          <a:extLst>
            <a:ext uri="{FF2B5EF4-FFF2-40B4-BE49-F238E27FC236}">
              <a16:creationId xmlns="" xmlns:a16="http://schemas.microsoft.com/office/drawing/2014/main" id="{00000000-0008-0000-04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1" name="Text Box 15">
          <a:extLst>
            <a:ext uri="{FF2B5EF4-FFF2-40B4-BE49-F238E27FC236}">
              <a16:creationId xmlns="" xmlns:a16="http://schemas.microsoft.com/office/drawing/2014/main" id="{00000000-0008-0000-04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2" name="Text Box 15">
          <a:extLst>
            <a:ext uri="{FF2B5EF4-FFF2-40B4-BE49-F238E27FC236}">
              <a16:creationId xmlns="" xmlns:a16="http://schemas.microsoft.com/office/drawing/2014/main" id="{00000000-0008-0000-04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3" name="Text Box 15">
          <a:extLst>
            <a:ext uri="{FF2B5EF4-FFF2-40B4-BE49-F238E27FC236}">
              <a16:creationId xmlns="" xmlns:a16="http://schemas.microsoft.com/office/drawing/2014/main" id="{00000000-0008-0000-04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4" name="Text Box 15">
          <a:extLst>
            <a:ext uri="{FF2B5EF4-FFF2-40B4-BE49-F238E27FC236}">
              <a16:creationId xmlns="" xmlns:a16="http://schemas.microsoft.com/office/drawing/2014/main" id="{00000000-0008-0000-04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5" name="Text Box 15">
          <a:extLst>
            <a:ext uri="{FF2B5EF4-FFF2-40B4-BE49-F238E27FC236}">
              <a16:creationId xmlns="" xmlns:a16="http://schemas.microsoft.com/office/drawing/2014/main" id="{00000000-0008-0000-04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6" name="Text Box 15">
          <a:extLst>
            <a:ext uri="{FF2B5EF4-FFF2-40B4-BE49-F238E27FC236}">
              <a16:creationId xmlns="" xmlns:a16="http://schemas.microsoft.com/office/drawing/2014/main" id="{00000000-0008-0000-04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7" name="Text Box 15">
          <a:extLst>
            <a:ext uri="{FF2B5EF4-FFF2-40B4-BE49-F238E27FC236}">
              <a16:creationId xmlns="" xmlns:a16="http://schemas.microsoft.com/office/drawing/2014/main" id="{00000000-0008-0000-04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8" name="Text Box 15">
          <a:extLst>
            <a:ext uri="{FF2B5EF4-FFF2-40B4-BE49-F238E27FC236}">
              <a16:creationId xmlns="" xmlns:a16="http://schemas.microsoft.com/office/drawing/2014/main" id="{00000000-0008-0000-04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9" name="Text Box 15">
          <a:extLst>
            <a:ext uri="{FF2B5EF4-FFF2-40B4-BE49-F238E27FC236}">
              <a16:creationId xmlns="" xmlns:a16="http://schemas.microsoft.com/office/drawing/2014/main" id="{00000000-0008-0000-04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0" name="Text Box 15">
          <a:extLst>
            <a:ext uri="{FF2B5EF4-FFF2-40B4-BE49-F238E27FC236}">
              <a16:creationId xmlns="" xmlns:a16="http://schemas.microsoft.com/office/drawing/2014/main" id="{00000000-0008-0000-04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1" name="Text Box 15">
          <a:extLst>
            <a:ext uri="{FF2B5EF4-FFF2-40B4-BE49-F238E27FC236}">
              <a16:creationId xmlns="" xmlns:a16="http://schemas.microsoft.com/office/drawing/2014/main" id="{00000000-0008-0000-04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2" name="Text Box 15">
          <a:extLst>
            <a:ext uri="{FF2B5EF4-FFF2-40B4-BE49-F238E27FC236}">
              <a16:creationId xmlns="" xmlns:a16="http://schemas.microsoft.com/office/drawing/2014/main" id="{00000000-0008-0000-04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3" name="Text Box 15">
          <a:extLst>
            <a:ext uri="{FF2B5EF4-FFF2-40B4-BE49-F238E27FC236}">
              <a16:creationId xmlns="" xmlns:a16="http://schemas.microsoft.com/office/drawing/2014/main" id="{00000000-0008-0000-04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4" name="Text Box 15">
          <a:extLst>
            <a:ext uri="{FF2B5EF4-FFF2-40B4-BE49-F238E27FC236}">
              <a16:creationId xmlns="" xmlns:a16="http://schemas.microsoft.com/office/drawing/2014/main" id="{00000000-0008-0000-04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5" name="Text Box 15">
          <a:extLst>
            <a:ext uri="{FF2B5EF4-FFF2-40B4-BE49-F238E27FC236}">
              <a16:creationId xmlns="" xmlns:a16="http://schemas.microsoft.com/office/drawing/2014/main" id="{00000000-0008-0000-04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6" name="Text Box 15">
          <a:extLst>
            <a:ext uri="{FF2B5EF4-FFF2-40B4-BE49-F238E27FC236}">
              <a16:creationId xmlns="" xmlns:a16="http://schemas.microsoft.com/office/drawing/2014/main" id="{00000000-0008-0000-04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7" name="Text Box 15">
          <a:extLst>
            <a:ext uri="{FF2B5EF4-FFF2-40B4-BE49-F238E27FC236}">
              <a16:creationId xmlns="" xmlns:a16="http://schemas.microsoft.com/office/drawing/2014/main" id="{00000000-0008-0000-04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8" name="Text Box 15">
          <a:extLst>
            <a:ext uri="{FF2B5EF4-FFF2-40B4-BE49-F238E27FC236}">
              <a16:creationId xmlns="" xmlns:a16="http://schemas.microsoft.com/office/drawing/2014/main" id="{00000000-0008-0000-04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9" name="Text Box 15">
          <a:extLst>
            <a:ext uri="{FF2B5EF4-FFF2-40B4-BE49-F238E27FC236}">
              <a16:creationId xmlns="" xmlns:a16="http://schemas.microsoft.com/office/drawing/2014/main" id="{00000000-0008-0000-04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0" name="Text Box 15">
          <a:extLst>
            <a:ext uri="{FF2B5EF4-FFF2-40B4-BE49-F238E27FC236}">
              <a16:creationId xmlns="" xmlns:a16="http://schemas.microsoft.com/office/drawing/2014/main" id="{00000000-0008-0000-04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1" name="Text Box 15">
          <a:extLst>
            <a:ext uri="{FF2B5EF4-FFF2-40B4-BE49-F238E27FC236}">
              <a16:creationId xmlns="" xmlns:a16="http://schemas.microsoft.com/office/drawing/2014/main" id="{00000000-0008-0000-04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2" name="Text Box 15">
          <a:extLst>
            <a:ext uri="{FF2B5EF4-FFF2-40B4-BE49-F238E27FC236}">
              <a16:creationId xmlns="" xmlns:a16="http://schemas.microsoft.com/office/drawing/2014/main" id="{00000000-0008-0000-04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3" name="Text Box 15">
          <a:extLst>
            <a:ext uri="{FF2B5EF4-FFF2-40B4-BE49-F238E27FC236}">
              <a16:creationId xmlns="" xmlns:a16="http://schemas.microsoft.com/office/drawing/2014/main" id="{00000000-0008-0000-04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4" name="Text Box 15">
          <a:extLst>
            <a:ext uri="{FF2B5EF4-FFF2-40B4-BE49-F238E27FC236}">
              <a16:creationId xmlns="" xmlns:a16="http://schemas.microsoft.com/office/drawing/2014/main" id="{00000000-0008-0000-04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5" name="Text Box 15">
          <a:extLst>
            <a:ext uri="{FF2B5EF4-FFF2-40B4-BE49-F238E27FC236}">
              <a16:creationId xmlns="" xmlns:a16="http://schemas.microsoft.com/office/drawing/2014/main" id="{00000000-0008-0000-04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6" name="Text Box 15">
          <a:extLst>
            <a:ext uri="{FF2B5EF4-FFF2-40B4-BE49-F238E27FC236}">
              <a16:creationId xmlns="" xmlns:a16="http://schemas.microsoft.com/office/drawing/2014/main" id="{00000000-0008-0000-04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7" name="Text Box 15">
          <a:extLst>
            <a:ext uri="{FF2B5EF4-FFF2-40B4-BE49-F238E27FC236}">
              <a16:creationId xmlns="" xmlns:a16="http://schemas.microsoft.com/office/drawing/2014/main" id="{00000000-0008-0000-04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8" name="Text Box 15">
          <a:extLst>
            <a:ext uri="{FF2B5EF4-FFF2-40B4-BE49-F238E27FC236}">
              <a16:creationId xmlns="" xmlns:a16="http://schemas.microsoft.com/office/drawing/2014/main" id="{00000000-0008-0000-04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9" name="Text Box 15">
          <a:extLst>
            <a:ext uri="{FF2B5EF4-FFF2-40B4-BE49-F238E27FC236}">
              <a16:creationId xmlns="" xmlns:a16="http://schemas.microsoft.com/office/drawing/2014/main" id="{00000000-0008-0000-04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0" name="Text Box 15">
          <a:extLst>
            <a:ext uri="{FF2B5EF4-FFF2-40B4-BE49-F238E27FC236}">
              <a16:creationId xmlns="" xmlns:a16="http://schemas.microsoft.com/office/drawing/2014/main" id="{00000000-0008-0000-04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1" name="Text Box 15">
          <a:extLst>
            <a:ext uri="{FF2B5EF4-FFF2-40B4-BE49-F238E27FC236}">
              <a16:creationId xmlns="" xmlns:a16="http://schemas.microsoft.com/office/drawing/2014/main" id="{00000000-0008-0000-04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2" name="Text Box 15">
          <a:extLst>
            <a:ext uri="{FF2B5EF4-FFF2-40B4-BE49-F238E27FC236}">
              <a16:creationId xmlns="" xmlns:a16="http://schemas.microsoft.com/office/drawing/2014/main" id="{00000000-0008-0000-04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3" name="Text Box 15">
          <a:extLst>
            <a:ext uri="{FF2B5EF4-FFF2-40B4-BE49-F238E27FC236}">
              <a16:creationId xmlns="" xmlns:a16="http://schemas.microsoft.com/office/drawing/2014/main" id="{00000000-0008-0000-04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4" name="Text Box 15">
          <a:extLst>
            <a:ext uri="{FF2B5EF4-FFF2-40B4-BE49-F238E27FC236}">
              <a16:creationId xmlns="" xmlns:a16="http://schemas.microsoft.com/office/drawing/2014/main" id="{00000000-0008-0000-04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6" name="Text Box 16">
          <a:extLst>
            <a:ext uri="{FF2B5EF4-FFF2-40B4-BE49-F238E27FC236}">
              <a16:creationId xmlns="" xmlns:a16="http://schemas.microsoft.com/office/drawing/2014/main" id="{00000000-0008-0000-0400-000044030000}"/>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7" name="Text Box 17">
          <a:extLst>
            <a:ext uri="{FF2B5EF4-FFF2-40B4-BE49-F238E27FC236}">
              <a16:creationId xmlns="" xmlns:a16="http://schemas.microsoft.com/office/drawing/2014/main" id="{00000000-0008-0000-0400-000045030000}"/>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8" name="Text Box 18">
          <a:extLst>
            <a:ext uri="{FF2B5EF4-FFF2-40B4-BE49-F238E27FC236}">
              <a16:creationId xmlns="" xmlns:a16="http://schemas.microsoft.com/office/drawing/2014/main" id="{00000000-0008-0000-0400-000046030000}"/>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9" name="Text Box 19">
          <a:extLst>
            <a:ext uri="{FF2B5EF4-FFF2-40B4-BE49-F238E27FC236}">
              <a16:creationId xmlns="" xmlns:a16="http://schemas.microsoft.com/office/drawing/2014/main" id="{00000000-0008-0000-0400-000047030000}"/>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1" name="Text Box 15">
          <a:extLst>
            <a:ext uri="{FF2B5EF4-FFF2-40B4-BE49-F238E27FC236}">
              <a16:creationId xmlns="" xmlns:a16="http://schemas.microsoft.com/office/drawing/2014/main" id="{00000000-0008-0000-0400-000049030000}"/>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2" name="Text Box 15">
          <a:extLst>
            <a:ext uri="{FF2B5EF4-FFF2-40B4-BE49-F238E27FC236}">
              <a16:creationId xmlns="" xmlns:a16="http://schemas.microsoft.com/office/drawing/2014/main" id="{00000000-0008-0000-0400-00004A030000}"/>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3" name="Text Box 15">
          <a:extLst>
            <a:ext uri="{FF2B5EF4-FFF2-40B4-BE49-F238E27FC236}">
              <a16:creationId xmlns="" xmlns:a16="http://schemas.microsoft.com/office/drawing/2014/main" id="{00000000-0008-0000-0400-00004B030000}"/>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4" name="Text Box 15">
          <a:extLst>
            <a:ext uri="{FF2B5EF4-FFF2-40B4-BE49-F238E27FC236}">
              <a16:creationId xmlns="" xmlns:a16="http://schemas.microsoft.com/office/drawing/2014/main" id="{00000000-0008-0000-0400-00004C03000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5" name="Text Box 15">
          <a:extLst>
            <a:ext uri="{FF2B5EF4-FFF2-40B4-BE49-F238E27FC236}">
              <a16:creationId xmlns="" xmlns:a16="http://schemas.microsoft.com/office/drawing/2014/main" id="{00000000-0008-0000-0400-00004D03000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6" name="Text Box 15">
          <a:extLst>
            <a:ext uri="{FF2B5EF4-FFF2-40B4-BE49-F238E27FC236}">
              <a16:creationId xmlns="" xmlns:a16="http://schemas.microsoft.com/office/drawing/2014/main" id="{00000000-0008-0000-0400-00004E030000}"/>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7" name="Text Box 15">
          <a:extLst>
            <a:ext uri="{FF2B5EF4-FFF2-40B4-BE49-F238E27FC236}">
              <a16:creationId xmlns="" xmlns:a16="http://schemas.microsoft.com/office/drawing/2014/main" id="{00000000-0008-0000-0400-00004F030000}"/>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8" name="Text Box 15">
          <a:extLst>
            <a:ext uri="{FF2B5EF4-FFF2-40B4-BE49-F238E27FC236}">
              <a16:creationId xmlns="" xmlns:a16="http://schemas.microsoft.com/office/drawing/2014/main" id="{00000000-0008-0000-0400-00005003000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9" name="Text Box 15">
          <a:extLst>
            <a:ext uri="{FF2B5EF4-FFF2-40B4-BE49-F238E27FC236}">
              <a16:creationId xmlns="" xmlns:a16="http://schemas.microsoft.com/office/drawing/2014/main" id="{00000000-0008-0000-0400-00005103000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0" name="Text Box 15">
          <a:extLst>
            <a:ext uri="{FF2B5EF4-FFF2-40B4-BE49-F238E27FC236}">
              <a16:creationId xmlns="" xmlns:a16="http://schemas.microsoft.com/office/drawing/2014/main" id="{00000000-0008-0000-0400-00005203000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1" name="Text Box 15">
          <a:extLst>
            <a:ext uri="{FF2B5EF4-FFF2-40B4-BE49-F238E27FC236}">
              <a16:creationId xmlns="" xmlns:a16="http://schemas.microsoft.com/office/drawing/2014/main" id="{00000000-0008-0000-0400-00005303000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2" name="Text Box 15">
          <a:extLst>
            <a:ext uri="{FF2B5EF4-FFF2-40B4-BE49-F238E27FC236}">
              <a16:creationId xmlns="" xmlns:a16="http://schemas.microsoft.com/office/drawing/2014/main" id="{00000000-0008-0000-0400-00005403000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3" name="Text Box 15">
          <a:extLst>
            <a:ext uri="{FF2B5EF4-FFF2-40B4-BE49-F238E27FC236}">
              <a16:creationId xmlns="" xmlns:a16="http://schemas.microsoft.com/office/drawing/2014/main" id="{00000000-0008-0000-0400-00005503000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4" name="Text Box 15">
          <a:extLst>
            <a:ext uri="{FF2B5EF4-FFF2-40B4-BE49-F238E27FC236}">
              <a16:creationId xmlns="" xmlns:a16="http://schemas.microsoft.com/office/drawing/2014/main" id="{00000000-0008-0000-0400-00005603000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5" name="Text Box 16">
          <a:extLst>
            <a:ext uri="{FF2B5EF4-FFF2-40B4-BE49-F238E27FC236}">
              <a16:creationId xmlns="" xmlns:a16="http://schemas.microsoft.com/office/drawing/2014/main" id="{00000000-0008-0000-0400-000057030000}"/>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6" name="Text Box 17">
          <a:extLst>
            <a:ext uri="{FF2B5EF4-FFF2-40B4-BE49-F238E27FC236}">
              <a16:creationId xmlns="" xmlns:a16="http://schemas.microsoft.com/office/drawing/2014/main" id="{00000000-0008-0000-0400-000058030000}"/>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7" name="Text Box 18">
          <a:extLst>
            <a:ext uri="{FF2B5EF4-FFF2-40B4-BE49-F238E27FC236}">
              <a16:creationId xmlns="" xmlns:a16="http://schemas.microsoft.com/office/drawing/2014/main" id="{00000000-0008-0000-0400-000059030000}"/>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8" name="Text Box 19">
          <a:extLst>
            <a:ext uri="{FF2B5EF4-FFF2-40B4-BE49-F238E27FC236}">
              <a16:creationId xmlns="" xmlns:a16="http://schemas.microsoft.com/office/drawing/2014/main" id="{00000000-0008-0000-0400-00005A030000}"/>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9" name="Text Box 15">
          <a:extLst>
            <a:ext uri="{FF2B5EF4-FFF2-40B4-BE49-F238E27FC236}">
              <a16:creationId xmlns="" xmlns:a16="http://schemas.microsoft.com/office/drawing/2014/main" id="{00000000-0008-0000-0400-00005B030000}"/>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0" name="Text Box 16">
          <a:extLst>
            <a:ext uri="{FF2B5EF4-FFF2-40B4-BE49-F238E27FC236}">
              <a16:creationId xmlns="" xmlns:a16="http://schemas.microsoft.com/office/drawing/2014/main" id="{00000000-0008-0000-0400-00005C03000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1" name="Text Box 17">
          <a:extLst>
            <a:ext uri="{FF2B5EF4-FFF2-40B4-BE49-F238E27FC236}">
              <a16:creationId xmlns="" xmlns:a16="http://schemas.microsoft.com/office/drawing/2014/main" id="{00000000-0008-0000-0400-00005D03000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2" name="Text Box 18">
          <a:extLst>
            <a:ext uri="{FF2B5EF4-FFF2-40B4-BE49-F238E27FC236}">
              <a16:creationId xmlns="" xmlns:a16="http://schemas.microsoft.com/office/drawing/2014/main" id="{00000000-0008-0000-0400-00005E03000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3" name="Text Box 19">
          <a:extLst>
            <a:ext uri="{FF2B5EF4-FFF2-40B4-BE49-F238E27FC236}">
              <a16:creationId xmlns="" xmlns:a16="http://schemas.microsoft.com/office/drawing/2014/main" id="{00000000-0008-0000-0400-00005F03000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4" name="Text Box 15">
          <a:extLst>
            <a:ext uri="{FF2B5EF4-FFF2-40B4-BE49-F238E27FC236}">
              <a16:creationId xmlns="" xmlns:a16="http://schemas.microsoft.com/office/drawing/2014/main" id="{00000000-0008-0000-0400-000060030000}"/>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5" name="Text Box 15">
          <a:extLst>
            <a:ext uri="{FF2B5EF4-FFF2-40B4-BE49-F238E27FC236}">
              <a16:creationId xmlns="" xmlns:a16="http://schemas.microsoft.com/office/drawing/2014/main" id="{00000000-0008-0000-0400-000061030000}"/>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6" name="Text Box 15">
          <a:extLst>
            <a:ext uri="{FF2B5EF4-FFF2-40B4-BE49-F238E27FC236}">
              <a16:creationId xmlns="" xmlns:a16="http://schemas.microsoft.com/office/drawing/2014/main" id="{00000000-0008-0000-0400-000062030000}"/>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7" name="Text Box 15">
          <a:extLst>
            <a:ext uri="{FF2B5EF4-FFF2-40B4-BE49-F238E27FC236}">
              <a16:creationId xmlns="" xmlns:a16="http://schemas.microsoft.com/office/drawing/2014/main" id="{00000000-0008-0000-0400-0000630300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8" name="Text Box 15">
          <a:extLst>
            <a:ext uri="{FF2B5EF4-FFF2-40B4-BE49-F238E27FC236}">
              <a16:creationId xmlns="" xmlns:a16="http://schemas.microsoft.com/office/drawing/2014/main" id="{00000000-0008-0000-0400-0000640300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9" name="Text Box 15">
          <a:extLst>
            <a:ext uri="{FF2B5EF4-FFF2-40B4-BE49-F238E27FC236}">
              <a16:creationId xmlns="" xmlns:a16="http://schemas.microsoft.com/office/drawing/2014/main" id="{00000000-0008-0000-0400-0000650300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0" name="Text Box 15">
          <a:extLst>
            <a:ext uri="{FF2B5EF4-FFF2-40B4-BE49-F238E27FC236}">
              <a16:creationId xmlns="" xmlns:a16="http://schemas.microsoft.com/office/drawing/2014/main" id="{00000000-0008-0000-0400-0000660300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1" name="Text Box 15">
          <a:extLst>
            <a:ext uri="{FF2B5EF4-FFF2-40B4-BE49-F238E27FC236}">
              <a16:creationId xmlns="" xmlns:a16="http://schemas.microsoft.com/office/drawing/2014/main" id="{00000000-0008-0000-0400-0000670300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2" name="Text Box 15">
          <a:extLst>
            <a:ext uri="{FF2B5EF4-FFF2-40B4-BE49-F238E27FC236}">
              <a16:creationId xmlns="" xmlns:a16="http://schemas.microsoft.com/office/drawing/2014/main" id="{00000000-0008-0000-0400-0000680300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3" name="Text Box 15">
          <a:extLst>
            <a:ext uri="{FF2B5EF4-FFF2-40B4-BE49-F238E27FC236}">
              <a16:creationId xmlns="" xmlns:a16="http://schemas.microsoft.com/office/drawing/2014/main" id="{00000000-0008-0000-0400-0000690300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4" name="Text Box 15">
          <a:extLst>
            <a:ext uri="{FF2B5EF4-FFF2-40B4-BE49-F238E27FC236}">
              <a16:creationId xmlns="" xmlns:a16="http://schemas.microsoft.com/office/drawing/2014/main" id="{00000000-0008-0000-0400-00006A030000}"/>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5" name="Text Box 15">
          <a:extLst>
            <a:ext uri="{FF2B5EF4-FFF2-40B4-BE49-F238E27FC236}">
              <a16:creationId xmlns="" xmlns:a16="http://schemas.microsoft.com/office/drawing/2014/main" id="{00000000-0008-0000-0400-00006B030000}"/>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6" name="Text Box 15">
          <a:extLst>
            <a:ext uri="{FF2B5EF4-FFF2-40B4-BE49-F238E27FC236}">
              <a16:creationId xmlns="" xmlns:a16="http://schemas.microsoft.com/office/drawing/2014/main" id="{00000000-0008-0000-0400-00006C030000}"/>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7" name="Text Box 15">
          <a:extLst>
            <a:ext uri="{FF2B5EF4-FFF2-40B4-BE49-F238E27FC236}">
              <a16:creationId xmlns="" xmlns:a16="http://schemas.microsoft.com/office/drawing/2014/main" id="{00000000-0008-0000-0400-00006D030000}"/>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8" name="Text Box 15">
          <a:extLst>
            <a:ext uri="{FF2B5EF4-FFF2-40B4-BE49-F238E27FC236}">
              <a16:creationId xmlns="" xmlns:a16="http://schemas.microsoft.com/office/drawing/2014/main" id="{00000000-0008-0000-0400-00006E030000}"/>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9" name="Text Box 15">
          <a:extLst>
            <a:ext uri="{FF2B5EF4-FFF2-40B4-BE49-F238E27FC236}">
              <a16:creationId xmlns="" xmlns:a16="http://schemas.microsoft.com/office/drawing/2014/main" id="{00000000-0008-0000-0400-00006F030000}"/>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0" name="Text Box 15">
          <a:extLst>
            <a:ext uri="{FF2B5EF4-FFF2-40B4-BE49-F238E27FC236}">
              <a16:creationId xmlns="" xmlns:a16="http://schemas.microsoft.com/office/drawing/2014/main" id="{00000000-0008-0000-0400-000070030000}"/>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1" name="Text Box 15">
          <a:extLst>
            <a:ext uri="{FF2B5EF4-FFF2-40B4-BE49-F238E27FC236}">
              <a16:creationId xmlns="" xmlns:a16="http://schemas.microsoft.com/office/drawing/2014/main" id="{00000000-0008-0000-0400-000071030000}"/>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2" name="Text Box 15">
          <a:extLst>
            <a:ext uri="{FF2B5EF4-FFF2-40B4-BE49-F238E27FC236}">
              <a16:creationId xmlns="" xmlns:a16="http://schemas.microsoft.com/office/drawing/2014/main" id="{00000000-0008-0000-0400-000072030000}"/>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3" name="Text Box 15">
          <a:extLst>
            <a:ext uri="{FF2B5EF4-FFF2-40B4-BE49-F238E27FC236}">
              <a16:creationId xmlns="" xmlns:a16="http://schemas.microsoft.com/office/drawing/2014/main" id="{00000000-0008-0000-0400-000073030000}"/>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4" name="Text Box 15">
          <a:extLst>
            <a:ext uri="{FF2B5EF4-FFF2-40B4-BE49-F238E27FC236}">
              <a16:creationId xmlns="" xmlns:a16="http://schemas.microsoft.com/office/drawing/2014/main" id="{00000000-0008-0000-0400-000074030000}"/>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5" name="Text Box 15">
          <a:extLst>
            <a:ext uri="{FF2B5EF4-FFF2-40B4-BE49-F238E27FC236}">
              <a16:creationId xmlns="" xmlns:a16="http://schemas.microsoft.com/office/drawing/2014/main" id="{00000000-0008-0000-0400-000075030000}"/>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6" name="Text Box 15">
          <a:extLst>
            <a:ext uri="{FF2B5EF4-FFF2-40B4-BE49-F238E27FC236}">
              <a16:creationId xmlns="" xmlns:a16="http://schemas.microsoft.com/office/drawing/2014/main" id="{00000000-0008-0000-0400-000076030000}"/>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7" name="Text Box 15">
          <a:extLst>
            <a:ext uri="{FF2B5EF4-FFF2-40B4-BE49-F238E27FC236}">
              <a16:creationId xmlns="" xmlns:a16="http://schemas.microsoft.com/office/drawing/2014/main" id="{00000000-0008-0000-0400-000077030000}"/>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8" name="Text Box 15">
          <a:extLst>
            <a:ext uri="{FF2B5EF4-FFF2-40B4-BE49-F238E27FC236}">
              <a16:creationId xmlns="" xmlns:a16="http://schemas.microsoft.com/office/drawing/2014/main" id="{00000000-0008-0000-0400-000078030000}"/>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9" name="Text Box 15">
          <a:extLst>
            <a:ext uri="{FF2B5EF4-FFF2-40B4-BE49-F238E27FC236}">
              <a16:creationId xmlns="" xmlns:a16="http://schemas.microsoft.com/office/drawing/2014/main" id="{00000000-0008-0000-0400-000079030000}"/>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0" name="Text Box 15">
          <a:extLst>
            <a:ext uri="{FF2B5EF4-FFF2-40B4-BE49-F238E27FC236}">
              <a16:creationId xmlns="" xmlns:a16="http://schemas.microsoft.com/office/drawing/2014/main" id="{00000000-0008-0000-0400-00007A030000}"/>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1" name="Text Box 15">
          <a:extLst>
            <a:ext uri="{FF2B5EF4-FFF2-40B4-BE49-F238E27FC236}">
              <a16:creationId xmlns="" xmlns:a16="http://schemas.microsoft.com/office/drawing/2014/main" id="{00000000-0008-0000-0400-00007B030000}"/>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2" name="Text Box 15">
          <a:extLst>
            <a:ext uri="{FF2B5EF4-FFF2-40B4-BE49-F238E27FC236}">
              <a16:creationId xmlns="" xmlns:a16="http://schemas.microsoft.com/office/drawing/2014/main" id="{00000000-0008-0000-0400-00007C030000}"/>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3" name="Text Box 15">
          <a:extLst>
            <a:ext uri="{FF2B5EF4-FFF2-40B4-BE49-F238E27FC236}">
              <a16:creationId xmlns="" xmlns:a16="http://schemas.microsoft.com/office/drawing/2014/main" id="{00000000-0008-0000-0400-00007D030000}"/>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4" name="Text Box 15">
          <a:extLst>
            <a:ext uri="{FF2B5EF4-FFF2-40B4-BE49-F238E27FC236}">
              <a16:creationId xmlns="" xmlns:a16="http://schemas.microsoft.com/office/drawing/2014/main" id="{00000000-0008-0000-0400-00007E03000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5" name="Text Box 15">
          <a:extLst>
            <a:ext uri="{FF2B5EF4-FFF2-40B4-BE49-F238E27FC236}">
              <a16:creationId xmlns="" xmlns:a16="http://schemas.microsoft.com/office/drawing/2014/main" id="{00000000-0008-0000-0400-00007F03000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6" name="Text Box 15">
          <a:extLst>
            <a:ext uri="{FF2B5EF4-FFF2-40B4-BE49-F238E27FC236}">
              <a16:creationId xmlns="" xmlns:a16="http://schemas.microsoft.com/office/drawing/2014/main" id="{00000000-0008-0000-0400-00008003000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7" name="Text Box 15">
          <a:extLst>
            <a:ext uri="{FF2B5EF4-FFF2-40B4-BE49-F238E27FC236}">
              <a16:creationId xmlns="" xmlns:a16="http://schemas.microsoft.com/office/drawing/2014/main" id="{00000000-0008-0000-0400-00008103000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8" name="Text Box 15">
          <a:extLst>
            <a:ext uri="{FF2B5EF4-FFF2-40B4-BE49-F238E27FC236}">
              <a16:creationId xmlns="" xmlns:a16="http://schemas.microsoft.com/office/drawing/2014/main" id="{00000000-0008-0000-0400-00008203000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9" name="Text Box 15">
          <a:extLst>
            <a:ext uri="{FF2B5EF4-FFF2-40B4-BE49-F238E27FC236}">
              <a16:creationId xmlns="" xmlns:a16="http://schemas.microsoft.com/office/drawing/2014/main" id="{00000000-0008-0000-0400-00008303000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0" name="Text Box 15">
          <a:extLst>
            <a:ext uri="{FF2B5EF4-FFF2-40B4-BE49-F238E27FC236}">
              <a16:creationId xmlns="" xmlns:a16="http://schemas.microsoft.com/office/drawing/2014/main" id="{00000000-0008-0000-0400-00008403000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1" name="Text Box 15">
          <a:extLst>
            <a:ext uri="{FF2B5EF4-FFF2-40B4-BE49-F238E27FC236}">
              <a16:creationId xmlns="" xmlns:a16="http://schemas.microsoft.com/office/drawing/2014/main" id="{00000000-0008-0000-0400-000085030000}"/>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2" name="Text Box 15">
          <a:extLst>
            <a:ext uri="{FF2B5EF4-FFF2-40B4-BE49-F238E27FC236}">
              <a16:creationId xmlns="" xmlns:a16="http://schemas.microsoft.com/office/drawing/2014/main" id="{00000000-0008-0000-0400-000086030000}"/>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3" name="Text Box 15">
          <a:extLst>
            <a:ext uri="{FF2B5EF4-FFF2-40B4-BE49-F238E27FC236}">
              <a16:creationId xmlns="" xmlns:a16="http://schemas.microsoft.com/office/drawing/2014/main" id="{00000000-0008-0000-0400-000087030000}"/>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4" name="Text Box 15">
          <a:extLst>
            <a:ext uri="{FF2B5EF4-FFF2-40B4-BE49-F238E27FC236}">
              <a16:creationId xmlns="" xmlns:a16="http://schemas.microsoft.com/office/drawing/2014/main" id="{00000000-0008-0000-0400-000088030000}"/>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5" name="Text Box 15">
          <a:extLst>
            <a:ext uri="{FF2B5EF4-FFF2-40B4-BE49-F238E27FC236}">
              <a16:creationId xmlns="" xmlns:a16="http://schemas.microsoft.com/office/drawing/2014/main" id="{00000000-0008-0000-0400-000089030000}"/>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6" name="Text Box 15">
          <a:extLst>
            <a:ext uri="{FF2B5EF4-FFF2-40B4-BE49-F238E27FC236}">
              <a16:creationId xmlns="" xmlns:a16="http://schemas.microsoft.com/office/drawing/2014/main" id="{00000000-0008-0000-0400-00008A030000}"/>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7" name="Text Box 15">
          <a:extLst>
            <a:ext uri="{FF2B5EF4-FFF2-40B4-BE49-F238E27FC236}">
              <a16:creationId xmlns="" xmlns:a16="http://schemas.microsoft.com/office/drawing/2014/main" id="{00000000-0008-0000-0400-00008B030000}"/>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8" name="Text Box 15">
          <a:extLst>
            <a:ext uri="{FF2B5EF4-FFF2-40B4-BE49-F238E27FC236}">
              <a16:creationId xmlns="" xmlns:a16="http://schemas.microsoft.com/office/drawing/2014/main" id="{00000000-0008-0000-0400-00008C030000}"/>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9" name="Text Box 15">
          <a:extLst>
            <a:ext uri="{FF2B5EF4-FFF2-40B4-BE49-F238E27FC236}">
              <a16:creationId xmlns="" xmlns:a16="http://schemas.microsoft.com/office/drawing/2014/main" id="{00000000-0008-0000-0400-00008D030000}"/>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0" name="Text Box 15">
          <a:extLst>
            <a:ext uri="{FF2B5EF4-FFF2-40B4-BE49-F238E27FC236}">
              <a16:creationId xmlns="" xmlns:a16="http://schemas.microsoft.com/office/drawing/2014/main" id="{00000000-0008-0000-0400-00008E030000}"/>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1" name="Text Box 15">
          <a:extLst>
            <a:ext uri="{FF2B5EF4-FFF2-40B4-BE49-F238E27FC236}">
              <a16:creationId xmlns="" xmlns:a16="http://schemas.microsoft.com/office/drawing/2014/main" id="{00000000-0008-0000-0400-00008F030000}"/>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2" name="Text Box 15">
          <a:extLst>
            <a:ext uri="{FF2B5EF4-FFF2-40B4-BE49-F238E27FC236}">
              <a16:creationId xmlns="" xmlns:a16="http://schemas.microsoft.com/office/drawing/2014/main" id="{00000000-0008-0000-0400-000090030000}"/>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3" name="Text Box 15">
          <a:extLst>
            <a:ext uri="{FF2B5EF4-FFF2-40B4-BE49-F238E27FC236}">
              <a16:creationId xmlns="" xmlns:a16="http://schemas.microsoft.com/office/drawing/2014/main" id="{00000000-0008-0000-0400-000091030000}"/>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4" name="Text Box 15">
          <a:extLst>
            <a:ext uri="{FF2B5EF4-FFF2-40B4-BE49-F238E27FC236}">
              <a16:creationId xmlns="" xmlns:a16="http://schemas.microsoft.com/office/drawing/2014/main" id="{00000000-0008-0000-0400-000092030000}"/>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5" name="Text Box 15">
          <a:extLst>
            <a:ext uri="{FF2B5EF4-FFF2-40B4-BE49-F238E27FC236}">
              <a16:creationId xmlns="" xmlns:a16="http://schemas.microsoft.com/office/drawing/2014/main" id="{00000000-0008-0000-0400-000093030000}"/>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6" name="Text Box 15">
          <a:extLst>
            <a:ext uri="{FF2B5EF4-FFF2-40B4-BE49-F238E27FC236}">
              <a16:creationId xmlns="" xmlns:a16="http://schemas.microsoft.com/office/drawing/2014/main" id="{00000000-0008-0000-0400-000094030000}"/>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7" name="Text Box 15">
          <a:extLst>
            <a:ext uri="{FF2B5EF4-FFF2-40B4-BE49-F238E27FC236}">
              <a16:creationId xmlns="" xmlns:a16="http://schemas.microsoft.com/office/drawing/2014/main" id="{00000000-0008-0000-0400-000095030000}"/>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8" name="Text Box 15">
          <a:extLst>
            <a:ext uri="{FF2B5EF4-FFF2-40B4-BE49-F238E27FC236}">
              <a16:creationId xmlns="" xmlns:a16="http://schemas.microsoft.com/office/drawing/2014/main" id="{00000000-0008-0000-0400-000096030000}"/>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9" name="Text Box 15">
          <a:extLst>
            <a:ext uri="{FF2B5EF4-FFF2-40B4-BE49-F238E27FC236}">
              <a16:creationId xmlns="" xmlns:a16="http://schemas.microsoft.com/office/drawing/2014/main" id="{00000000-0008-0000-0400-000097030000}"/>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0" name="Text Box 15">
          <a:extLst>
            <a:ext uri="{FF2B5EF4-FFF2-40B4-BE49-F238E27FC236}">
              <a16:creationId xmlns="" xmlns:a16="http://schemas.microsoft.com/office/drawing/2014/main" id="{00000000-0008-0000-0400-000098030000}"/>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1" name="Text Box 15">
          <a:extLst>
            <a:ext uri="{FF2B5EF4-FFF2-40B4-BE49-F238E27FC236}">
              <a16:creationId xmlns="" xmlns:a16="http://schemas.microsoft.com/office/drawing/2014/main" id="{00000000-0008-0000-0400-000099030000}"/>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2" name="Text Box 15">
          <a:extLst>
            <a:ext uri="{FF2B5EF4-FFF2-40B4-BE49-F238E27FC236}">
              <a16:creationId xmlns="" xmlns:a16="http://schemas.microsoft.com/office/drawing/2014/main" id="{00000000-0008-0000-0400-00009A030000}"/>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3" name="Text Box 15">
          <a:extLst>
            <a:ext uri="{FF2B5EF4-FFF2-40B4-BE49-F238E27FC236}">
              <a16:creationId xmlns="" xmlns:a16="http://schemas.microsoft.com/office/drawing/2014/main" id="{00000000-0008-0000-0400-00009B030000}"/>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4" name="Text Box 15">
          <a:extLst>
            <a:ext uri="{FF2B5EF4-FFF2-40B4-BE49-F238E27FC236}">
              <a16:creationId xmlns="" xmlns:a16="http://schemas.microsoft.com/office/drawing/2014/main" id="{00000000-0008-0000-0400-00009C030000}"/>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5" name="Text Box 15">
          <a:extLst>
            <a:ext uri="{FF2B5EF4-FFF2-40B4-BE49-F238E27FC236}">
              <a16:creationId xmlns="" xmlns:a16="http://schemas.microsoft.com/office/drawing/2014/main" id="{00000000-0008-0000-0400-00009D030000}"/>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6" name="Text Box 15">
          <a:extLst>
            <a:ext uri="{FF2B5EF4-FFF2-40B4-BE49-F238E27FC236}">
              <a16:creationId xmlns="" xmlns:a16="http://schemas.microsoft.com/office/drawing/2014/main" id="{00000000-0008-0000-0400-00009E030000}"/>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7" name="Text Box 15">
          <a:extLst>
            <a:ext uri="{FF2B5EF4-FFF2-40B4-BE49-F238E27FC236}">
              <a16:creationId xmlns="" xmlns:a16="http://schemas.microsoft.com/office/drawing/2014/main" id="{00000000-0008-0000-0400-00009F030000}"/>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8" name="Text Box 15">
          <a:extLst>
            <a:ext uri="{FF2B5EF4-FFF2-40B4-BE49-F238E27FC236}">
              <a16:creationId xmlns="" xmlns:a16="http://schemas.microsoft.com/office/drawing/2014/main" id="{00000000-0008-0000-0400-0000A0030000}"/>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9" name="Text Box 15">
          <a:extLst>
            <a:ext uri="{FF2B5EF4-FFF2-40B4-BE49-F238E27FC236}">
              <a16:creationId xmlns="" xmlns:a16="http://schemas.microsoft.com/office/drawing/2014/main" id="{00000000-0008-0000-0400-0000A1030000}"/>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0" name="Text Box 15">
          <a:extLst>
            <a:ext uri="{FF2B5EF4-FFF2-40B4-BE49-F238E27FC236}">
              <a16:creationId xmlns="" xmlns:a16="http://schemas.microsoft.com/office/drawing/2014/main" id="{00000000-0008-0000-0400-0000A203000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1" name="Text Box 15">
          <a:extLst>
            <a:ext uri="{FF2B5EF4-FFF2-40B4-BE49-F238E27FC236}">
              <a16:creationId xmlns="" xmlns:a16="http://schemas.microsoft.com/office/drawing/2014/main" id="{00000000-0008-0000-0400-0000A303000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2" name="Text Box 15">
          <a:extLst>
            <a:ext uri="{FF2B5EF4-FFF2-40B4-BE49-F238E27FC236}">
              <a16:creationId xmlns="" xmlns:a16="http://schemas.microsoft.com/office/drawing/2014/main" id="{00000000-0008-0000-0400-0000A403000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3" name="Text Box 15">
          <a:extLst>
            <a:ext uri="{FF2B5EF4-FFF2-40B4-BE49-F238E27FC236}">
              <a16:creationId xmlns="" xmlns:a16="http://schemas.microsoft.com/office/drawing/2014/main" id="{00000000-0008-0000-0400-0000A503000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4" name="Text Box 15">
          <a:extLst>
            <a:ext uri="{FF2B5EF4-FFF2-40B4-BE49-F238E27FC236}">
              <a16:creationId xmlns="" xmlns:a16="http://schemas.microsoft.com/office/drawing/2014/main" id="{00000000-0008-0000-0400-0000A603000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5" name="Text Box 15">
          <a:extLst>
            <a:ext uri="{FF2B5EF4-FFF2-40B4-BE49-F238E27FC236}">
              <a16:creationId xmlns="" xmlns:a16="http://schemas.microsoft.com/office/drawing/2014/main" id="{00000000-0008-0000-0400-0000A703000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6" name="Text Box 15">
          <a:extLst>
            <a:ext uri="{FF2B5EF4-FFF2-40B4-BE49-F238E27FC236}">
              <a16:creationId xmlns="" xmlns:a16="http://schemas.microsoft.com/office/drawing/2014/main" id="{00000000-0008-0000-0400-0000A803000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7" name="Text Box 15">
          <a:extLst>
            <a:ext uri="{FF2B5EF4-FFF2-40B4-BE49-F238E27FC236}">
              <a16:creationId xmlns="" xmlns:a16="http://schemas.microsoft.com/office/drawing/2014/main" id="{00000000-0008-0000-0400-0000A9030000}"/>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8" name="Text Box 15">
          <a:extLst>
            <a:ext uri="{FF2B5EF4-FFF2-40B4-BE49-F238E27FC236}">
              <a16:creationId xmlns="" xmlns:a16="http://schemas.microsoft.com/office/drawing/2014/main" id="{00000000-0008-0000-0400-0000AA030000}"/>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9" name="Text Box 15">
          <a:extLst>
            <a:ext uri="{FF2B5EF4-FFF2-40B4-BE49-F238E27FC236}">
              <a16:creationId xmlns="" xmlns:a16="http://schemas.microsoft.com/office/drawing/2014/main" id="{00000000-0008-0000-0400-0000AB03000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0" name="Text Box 15">
          <a:extLst>
            <a:ext uri="{FF2B5EF4-FFF2-40B4-BE49-F238E27FC236}">
              <a16:creationId xmlns="" xmlns:a16="http://schemas.microsoft.com/office/drawing/2014/main" id="{00000000-0008-0000-0400-0000AC03000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1" name="Text Box 15">
          <a:extLst>
            <a:ext uri="{FF2B5EF4-FFF2-40B4-BE49-F238E27FC236}">
              <a16:creationId xmlns="" xmlns:a16="http://schemas.microsoft.com/office/drawing/2014/main" id="{00000000-0008-0000-0400-0000AD03000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2" name="Text Box 15">
          <a:extLst>
            <a:ext uri="{FF2B5EF4-FFF2-40B4-BE49-F238E27FC236}">
              <a16:creationId xmlns="" xmlns:a16="http://schemas.microsoft.com/office/drawing/2014/main" id="{00000000-0008-0000-0400-0000AE03000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3" name="Text Box 15">
          <a:extLst>
            <a:ext uri="{FF2B5EF4-FFF2-40B4-BE49-F238E27FC236}">
              <a16:creationId xmlns="" xmlns:a16="http://schemas.microsoft.com/office/drawing/2014/main" id="{00000000-0008-0000-0400-0000AF03000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4" name="Text Box 15">
          <a:extLst>
            <a:ext uri="{FF2B5EF4-FFF2-40B4-BE49-F238E27FC236}">
              <a16:creationId xmlns="" xmlns:a16="http://schemas.microsoft.com/office/drawing/2014/main" id="{00000000-0008-0000-0400-0000B003000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5" name="Text Box 15">
          <a:extLst>
            <a:ext uri="{FF2B5EF4-FFF2-40B4-BE49-F238E27FC236}">
              <a16:creationId xmlns="" xmlns:a16="http://schemas.microsoft.com/office/drawing/2014/main" id="{00000000-0008-0000-0400-0000B103000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6" name="Text Box 15">
          <a:extLst>
            <a:ext uri="{FF2B5EF4-FFF2-40B4-BE49-F238E27FC236}">
              <a16:creationId xmlns="" xmlns:a16="http://schemas.microsoft.com/office/drawing/2014/main" id="{00000000-0008-0000-0400-0000B2030000}"/>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7" name="Text Box 15">
          <a:extLst>
            <a:ext uri="{FF2B5EF4-FFF2-40B4-BE49-F238E27FC236}">
              <a16:creationId xmlns="" xmlns:a16="http://schemas.microsoft.com/office/drawing/2014/main" id="{00000000-0008-0000-0400-0000B3030000}"/>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8" name="Text Box 15">
          <a:extLst>
            <a:ext uri="{FF2B5EF4-FFF2-40B4-BE49-F238E27FC236}">
              <a16:creationId xmlns="" xmlns:a16="http://schemas.microsoft.com/office/drawing/2014/main" id="{00000000-0008-0000-0400-0000B4030000}"/>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9" name="Text Box 15">
          <a:extLst>
            <a:ext uri="{FF2B5EF4-FFF2-40B4-BE49-F238E27FC236}">
              <a16:creationId xmlns="" xmlns:a16="http://schemas.microsoft.com/office/drawing/2014/main" id="{00000000-0008-0000-0400-0000B5030000}"/>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0" name="Text Box 15">
          <a:extLst>
            <a:ext uri="{FF2B5EF4-FFF2-40B4-BE49-F238E27FC236}">
              <a16:creationId xmlns="" xmlns:a16="http://schemas.microsoft.com/office/drawing/2014/main" id="{00000000-0008-0000-0400-0000B6030000}"/>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1" name="Text Box 15">
          <a:extLst>
            <a:ext uri="{FF2B5EF4-FFF2-40B4-BE49-F238E27FC236}">
              <a16:creationId xmlns="" xmlns:a16="http://schemas.microsoft.com/office/drawing/2014/main" id="{00000000-0008-0000-0400-0000B7030000}"/>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2" name="Text Box 15">
          <a:extLst>
            <a:ext uri="{FF2B5EF4-FFF2-40B4-BE49-F238E27FC236}">
              <a16:creationId xmlns="" xmlns:a16="http://schemas.microsoft.com/office/drawing/2014/main" id="{00000000-0008-0000-0400-0000B8030000}"/>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3" name="Text Box 15">
          <a:extLst>
            <a:ext uri="{FF2B5EF4-FFF2-40B4-BE49-F238E27FC236}">
              <a16:creationId xmlns="" xmlns:a16="http://schemas.microsoft.com/office/drawing/2014/main" id="{00000000-0008-0000-0400-0000B9030000}"/>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4" name="Text Box 15">
          <a:extLst>
            <a:ext uri="{FF2B5EF4-FFF2-40B4-BE49-F238E27FC236}">
              <a16:creationId xmlns="" xmlns:a16="http://schemas.microsoft.com/office/drawing/2014/main" id="{00000000-0008-0000-0400-0000BA030000}"/>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5" name="Text Box 15">
          <a:extLst>
            <a:ext uri="{FF2B5EF4-FFF2-40B4-BE49-F238E27FC236}">
              <a16:creationId xmlns="" xmlns:a16="http://schemas.microsoft.com/office/drawing/2014/main" id="{00000000-0008-0000-0400-0000BB030000}"/>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6" name="Text Box 15">
          <a:extLst>
            <a:ext uri="{FF2B5EF4-FFF2-40B4-BE49-F238E27FC236}">
              <a16:creationId xmlns="" xmlns:a16="http://schemas.microsoft.com/office/drawing/2014/main" id="{00000000-0008-0000-0400-0000BC030000}"/>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7" name="Text Box 15">
          <a:extLst>
            <a:ext uri="{FF2B5EF4-FFF2-40B4-BE49-F238E27FC236}">
              <a16:creationId xmlns="" xmlns:a16="http://schemas.microsoft.com/office/drawing/2014/main" id="{00000000-0008-0000-0400-0000BD030000}"/>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8" name="Text Box 15">
          <a:extLst>
            <a:ext uri="{FF2B5EF4-FFF2-40B4-BE49-F238E27FC236}">
              <a16:creationId xmlns="" xmlns:a16="http://schemas.microsoft.com/office/drawing/2014/main" id="{00000000-0008-0000-0400-0000BE030000}"/>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9" name="Text Box 15">
          <a:extLst>
            <a:ext uri="{FF2B5EF4-FFF2-40B4-BE49-F238E27FC236}">
              <a16:creationId xmlns="" xmlns:a16="http://schemas.microsoft.com/office/drawing/2014/main" id="{00000000-0008-0000-0400-0000BF030000}"/>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0" name="Text Box 15">
          <a:extLst>
            <a:ext uri="{FF2B5EF4-FFF2-40B4-BE49-F238E27FC236}">
              <a16:creationId xmlns="" xmlns:a16="http://schemas.microsoft.com/office/drawing/2014/main" id="{00000000-0008-0000-0400-0000C0030000}"/>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1" name="Text Box 15">
          <a:extLst>
            <a:ext uri="{FF2B5EF4-FFF2-40B4-BE49-F238E27FC236}">
              <a16:creationId xmlns="" xmlns:a16="http://schemas.microsoft.com/office/drawing/2014/main" id="{00000000-0008-0000-0400-0000C1030000}"/>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2" name="Text Box 15">
          <a:extLst>
            <a:ext uri="{FF2B5EF4-FFF2-40B4-BE49-F238E27FC236}">
              <a16:creationId xmlns="" xmlns:a16="http://schemas.microsoft.com/office/drawing/2014/main" id="{00000000-0008-0000-0400-0000C2030000}"/>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3" name="Text Box 15">
          <a:extLst>
            <a:ext uri="{FF2B5EF4-FFF2-40B4-BE49-F238E27FC236}">
              <a16:creationId xmlns="" xmlns:a16="http://schemas.microsoft.com/office/drawing/2014/main" id="{00000000-0008-0000-0400-0000C3030000}"/>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4" name="Text Box 15">
          <a:extLst>
            <a:ext uri="{FF2B5EF4-FFF2-40B4-BE49-F238E27FC236}">
              <a16:creationId xmlns="" xmlns:a16="http://schemas.microsoft.com/office/drawing/2014/main" id="{00000000-0008-0000-0400-0000C4030000}"/>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5" name="Text Box 15">
          <a:extLst>
            <a:ext uri="{FF2B5EF4-FFF2-40B4-BE49-F238E27FC236}">
              <a16:creationId xmlns="" xmlns:a16="http://schemas.microsoft.com/office/drawing/2014/main" id="{00000000-0008-0000-0400-0000C5030000}"/>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6" name="Text Box 15">
          <a:extLst>
            <a:ext uri="{FF2B5EF4-FFF2-40B4-BE49-F238E27FC236}">
              <a16:creationId xmlns="" xmlns:a16="http://schemas.microsoft.com/office/drawing/2014/main" id="{00000000-0008-0000-0400-0000C6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7" name="Text Box 15">
          <a:extLst>
            <a:ext uri="{FF2B5EF4-FFF2-40B4-BE49-F238E27FC236}">
              <a16:creationId xmlns="" xmlns:a16="http://schemas.microsoft.com/office/drawing/2014/main" id="{00000000-0008-0000-0400-0000C7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8" name="Text Box 15">
          <a:extLst>
            <a:ext uri="{FF2B5EF4-FFF2-40B4-BE49-F238E27FC236}">
              <a16:creationId xmlns="" xmlns:a16="http://schemas.microsoft.com/office/drawing/2014/main" id="{00000000-0008-0000-0400-0000C8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9" name="Text Box 15">
          <a:extLst>
            <a:ext uri="{FF2B5EF4-FFF2-40B4-BE49-F238E27FC236}">
              <a16:creationId xmlns="" xmlns:a16="http://schemas.microsoft.com/office/drawing/2014/main" id="{00000000-0008-0000-0400-0000C9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0" name="Text Box 15">
          <a:extLst>
            <a:ext uri="{FF2B5EF4-FFF2-40B4-BE49-F238E27FC236}">
              <a16:creationId xmlns="" xmlns:a16="http://schemas.microsoft.com/office/drawing/2014/main" id="{00000000-0008-0000-0400-0000CA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1" name="Text Box 15">
          <a:extLst>
            <a:ext uri="{FF2B5EF4-FFF2-40B4-BE49-F238E27FC236}">
              <a16:creationId xmlns="" xmlns:a16="http://schemas.microsoft.com/office/drawing/2014/main" id="{00000000-0008-0000-0400-0000CB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2" name="Text Box 15">
          <a:extLst>
            <a:ext uri="{FF2B5EF4-FFF2-40B4-BE49-F238E27FC236}">
              <a16:creationId xmlns="" xmlns:a16="http://schemas.microsoft.com/office/drawing/2014/main" id="{00000000-0008-0000-0400-0000CC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3" name="Text Box 15">
          <a:extLst>
            <a:ext uri="{FF2B5EF4-FFF2-40B4-BE49-F238E27FC236}">
              <a16:creationId xmlns="" xmlns:a16="http://schemas.microsoft.com/office/drawing/2014/main" id="{00000000-0008-0000-0400-0000CD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4" name="Text Box 15">
          <a:extLst>
            <a:ext uri="{FF2B5EF4-FFF2-40B4-BE49-F238E27FC236}">
              <a16:creationId xmlns="" xmlns:a16="http://schemas.microsoft.com/office/drawing/2014/main" id="{00000000-0008-0000-0400-0000CE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5" name="Text Box 15">
          <a:extLst>
            <a:ext uri="{FF2B5EF4-FFF2-40B4-BE49-F238E27FC236}">
              <a16:creationId xmlns="" xmlns:a16="http://schemas.microsoft.com/office/drawing/2014/main" id="{00000000-0008-0000-0400-0000CF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6" name="Text Box 15">
          <a:extLst>
            <a:ext uri="{FF2B5EF4-FFF2-40B4-BE49-F238E27FC236}">
              <a16:creationId xmlns="" xmlns:a16="http://schemas.microsoft.com/office/drawing/2014/main" id="{00000000-0008-0000-0400-0000D0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7" name="Text Box 15">
          <a:extLst>
            <a:ext uri="{FF2B5EF4-FFF2-40B4-BE49-F238E27FC236}">
              <a16:creationId xmlns="" xmlns:a16="http://schemas.microsoft.com/office/drawing/2014/main" id="{00000000-0008-0000-0400-0000D1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8" name="Text Box 15">
          <a:extLst>
            <a:ext uri="{FF2B5EF4-FFF2-40B4-BE49-F238E27FC236}">
              <a16:creationId xmlns="" xmlns:a16="http://schemas.microsoft.com/office/drawing/2014/main" id="{00000000-0008-0000-0400-0000D2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9" name="Text Box 15">
          <a:extLst>
            <a:ext uri="{FF2B5EF4-FFF2-40B4-BE49-F238E27FC236}">
              <a16:creationId xmlns="" xmlns:a16="http://schemas.microsoft.com/office/drawing/2014/main" id="{00000000-0008-0000-0400-0000D3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0" name="Text Box 15">
          <a:extLst>
            <a:ext uri="{FF2B5EF4-FFF2-40B4-BE49-F238E27FC236}">
              <a16:creationId xmlns="" xmlns:a16="http://schemas.microsoft.com/office/drawing/2014/main" id="{00000000-0008-0000-0400-0000D4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1" name="Text Box 15">
          <a:extLst>
            <a:ext uri="{FF2B5EF4-FFF2-40B4-BE49-F238E27FC236}">
              <a16:creationId xmlns="" xmlns:a16="http://schemas.microsoft.com/office/drawing/2014/main" id="{00000000-0008-0000-0400-0000D5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2" name="Text Box 15">
          <a:extLst>
            <a:ext uri="{FF2B5EF4-FFF2-40B4-BE49-F238E27FC236}">
              <a16:creationId xmlns="" xmlns:a16="http://schemas.microsoft.com/office/drawing/2014/main" id="{00000000-0008-0000-0400-0000D6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3" name="Text Box 15">
          <a:extLst>
            <a:ext uri="{FF2B5EF4-FFF2-40B4-BE49-F238E27FC236}">
              <a16:creationId xmlns="" xmlns:a16="http://schemas.microsoft.com/office/drawing/2014/main" id="{00000000-0008-0000-0400-0000D7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4" name="Text Box 15">
          <a:extLst>
            <a:ext uri="{FF2B5EF4-FFF2-40B4-BE49-F238E27FC236}">
              <a16:creationId xmlns="" xmlns:a16="http://schemas.microsoft.com/office/drawing/2014/main" id="{00000000-0008-0000-0400-0000D8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5" name="Text Box 15">
          <a:extLst>
            <a:ext uri="{FF2B5EF4-FFF2-40B4-BE49-F238E27FC236}">
              <a16:creationId xmlns="" xmlns:a16="http://schemas.microsoft.com/office/drawing/2014/main" id="{00000000-0008-0000-0400-0000D9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6" name="Text Box 15">
          <a:extLst>
            <a:ext uri="{FF2B5EF4-FFF2-40B4-BE49-F238E27FC236}">
              <a16:creationId xmlns="" xmlns:a16="http://schemas.microsoft.com/office/drawing/2014/main" id="{00000000-0008-0000-0400-0000DA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7" name="Text Box 15">
          <a:extLst>
            <a:ext uri="{FF2B5EF4-FFF2-40B4-BE49-F238E27FC236}">
              <a16:creationId xmlns="" xmlns:a16="http://schemas.microsoft.com/office/drawing/2014/main" id="{00000000-0008-0000-0400-0000DB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8" name="Text Box 15">
          <a:extLst>
            <a:ext uri="{FF2B5EF4-FFF2-40B4-BE49-F238E27FC236}">
              <a16:creationId xmlns="" xmlns:a16="http://schemas.microsoft.com/office/drawing/2014/main" id="{00000000-0008-0000-0400-0000DC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9" name="Text Box 15">
          <a:extLst>
            <a:ext uri="{FF2B5EF4-FFF2-40B4-BE49-F238E27FC236}">
              <a16:creationId xmlns="" xmlns:a16="http://schemas.microsoft.com/office/drawing/2014/main" id="{00000000-0008-0000-0400-0000DD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0" name="Text Box 15">
          <a:extLst>
            <a:ext uri="{FF2B5EF4-FFF2-40B4-BE49-F238E27FC236}">
              <a16:creationId xmlns="" xmlns:a16="http://schemas.microsoft.com/office/drawing/2014/main" id="{00000000-0008-0000-0400-0000DE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1" name="Text Box 15">
          <a:extLst>
            <a:ext uri="{FF2B5EF4-FFF2-40B4-BE49-F238E27FC236}">
              <a16:creationId xmlns="" xmlns:a16="http://schemas.microsoft.com/office/drawing/2014/main" id="{00000000-0008-0000-0400-0000DF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2" name="Text Box 15">
          <a:extLst>
            <a:ext uri="{FF2B5EF4-FFF2-40B4-BE49-F238E27FC236}">
              <a16:creationId xmlns="" xmlns:a16="http://schemas.microsoft.com/office/drawing/2014/main" id="{00000000-0008-0000-0400-0000E0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3" name="Text Box 15">
          <a:extLst>
            <a:ext uri="{FF2B5EF4-FFF2-40B4-BE49-F238E27FC236}">
              <a16:creationId xmlns="" xmlns:a16="http://schemas.microsoft.com/office/drawing/2014/main" id="{00000000-0008-0000-0400-0000E1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4" name="Text Box 15">
          <a:extLst>
            <a:ext uri="{FF2B5EF4-FFF2-40B4-BE49-F238E27FC236}">
              <a16:creationId xmlns="" xmlns:a16="http://schemas.microsoft.com/office/drawing/2014/main" id="{00000000-0008-0000-0400-0000E2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5" name="Text Box 15">
          <a:extLst>
            <a:ext uri="{FF2B5EF4-FFF2-40B4-BE49-F238E27FC236}">
              <a16:creationId xmlns="" xmlns:a16="http://schemas.microsoft.com/office/drawing/2014/main" id="{00000000-0008-0000-0400-0000E3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6" name="Text Box 15">
          <a:extLst>
            <a:ext uri="{FF2B5EF4-FFF2-40B4-BE49-F238E27FC236}">
              <a16:creationId xmlns="" xmlns:a16="http://schemas.microsoft.com/office/drawing/2014/main" id="{00000000-0008-0000-0400-0000E4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7" name="Text Box 15">
          <a:extLst>
            <a:ext uri="{FF2B5EF4-FFF2-40B4-BE49-F238E27FC236}">
              <a16:creationId xmlns="" xmlns:a16="http://schemas.microsoft.com/office/drawing/2014/main" id="{00000000-0008-0000-0400-0000E5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8" name="Text Box 15">
          <a:extLst>
            <a:ext uri="{FF2B5EF4-FFF2-40B4-BE49-F238E27FC236}">
              <a16:creationId xmlns="" xmlns:a16="http://schemas.microsoft.com/office/drawing/2014/main" id="{00000000-0008-0000-0400-0000E6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9" name="Text Box 15">
          <a:extLst>
            <a:ext uri="{FF2B5EF4-FFF2-40B4-BE49-F238E27FC236}">
              <a16:creationId xmlns="" xmlns:a16="http://schemas.microsoft.com/office/drawing/2014/main" id="{00000000-0008-0000-0400-0000E7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0" name="Text Box 15">
          <a:extLst>
            <a:ext uri="{FF2B5EF4-FFF2-40B4-BE49-F238E27FC236}">
              <a16:creationId xmlns="" xmlns:a16="http://schemas.microsoft.com/office/drawing/2014/main" id="{00000000-0008-0000-0400-0000E8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1" name="Text Box 15">
          <a:extLst>
            <a:ext uri="{FF2B5EF4-FFF2-40B4-BE49-F238E27FC236}">
              <a16:creationId xmlns="" xmlns:a16="http://schemas.microsoft.com/office/drawing/2014/main" id="{00000000-0008-0000-0400-0000E9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2" name="Text Box 15">
          <a:extLst>
            <a:ext uri="{FF2B5EF4-FFF2-40B4-BE49-F238E27FC236}">
              <a16:creationId xmlns="" xmlns:a16="http://schemas.microsoft.com/office/drawing/2014/main" id="{00000000-0008-0000-0400-0000EA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3" name="Text Box 15">
          <a:extLst>
            <a:ext uri="{FF2B5EF4-FFF2-40B4-BE49-F238E27FC236}">
              <a16:creationId xmlns="" xmlns:a16="http://schemas.microsoft.com/office/drawing/2014/main" id="{00000000-0008-0000-0400-0000EB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4" name="Text Box 15">
          <a:extLst>
            <a:ext uri="{FF2B5EF4-FFF2-40B4-BE49-F238E27FC236}">
              <a16:creationId xmlns="" xmlns:a16="http://schemas.microsoft.com/office/drawing/2014/main" id="{00000000-0008-0000-0400-0000EC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5" name="Text Box 15">
          <a:extLst>
            <a:ext uri="{FF2B5EF4-FFF2-40B4-BE49-F238E27FC236}">
              <a16:creationId xmlns="" xmlns:a16="http://schemas.microsoft.com/office/drawing/2014/main" id="{00000000-0008-0000-0400-0000ED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6" name="Text Box 15">
          <a:extLst>
            <a:ext uri="{FF2B5EF4-FFF2-40B4-BE49-F238E27FC236}">
              <a16:creationId xmlns="" xmlns:a16="http://schemas.microsoft.com/office/drawing/2014/main" id="{00000000-0008-0000-0400-0000EE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7" name="Text Box 15">
          <a:extLst>
            <a:ext uri="{FF2B5EF4-FFF2-40B4-BE49-F238E27FC236}">
              <a16:creationId xmlns="" xmlns:a16="http://schemas.microsoft.com/office/drawing/2014/main" id="{00000000-0008-0000-0400-0000EF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8" name="Text Box 15">
          <a:extLst>
            <a:ext uri="{FF2B5EF4-FFF2-40B4-BE49-F238E27FC236}">
              <a16:creationId xmlns="" xmlns:a16="http://schemas.microsoft.com/office/drawing/2014/main" id="{00000000-0008-0000-0400-0000F0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9" name="Text Box 15">
          <a:extLst>
            <a:ext uri="{FF2B5EF4-FFF2-40B4-BE49-F238E27FC236}">
              <a16:creationId xmlns="" xmlns:a16="http://schemas.microsoft.com/office/drawing/2014/main" id="{00000000-0008-0000-0400-0000F1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0" name="Text Box 15">
          <a:extLst>
            <a:ext uri="{FF2B5EF4-FFF2-40B4-BE49-F238E27FC236}">
              <a16:creationId xmlns="" xmlns:a16="http://schemas.microsoft.com/office/drawing/2014/main" id="{00000000-0008-0000-0400-0000F2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1" name="Text Box 15">
          <a:extLst>
            <a:ext uri="{FF2B5EF4-FFF2-40B4-BE49-F238E27FC236}">
              <a16:creationId xmlns="" xmlns:a16="http://schemas.microsoft.com/office/drawing/2014/main" id="{00000000-0008-0000-0400-0000F3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2" name="Text Box 15">
          <a:extLst>
            <a:ext uri="{FF2B5EF4-FFF2-40B4-BE49-F238E27FC236}">
              <a16:creationId xmlns="" xmlns:a16="http://schemas.microsoft.com/office/drawing/2014/main" id="{00000000-0008-0000-0400-0000F4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3" name="Text Box 15">
          <a:extLst>
            <a:ext uri="{FF2B5EF4-FFF2-40B4-BE49-F238E27FC236}">
              <a16:creationId xmlns="" xmlns:a16="http://schemas.microsoft.com/office/drawing/2014/main" id="{00000000-0008-0000-0400-0000F5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4" name="Text Box 15">
          <a:extLst>
            <a:ext uri="{FF2B5EF4-FFF2-40B4-BE49-F238E27FC236}">
              <a16:creationId xmlns="" xmlns:a16="http://schemas.microsoft.com/office/drawing/2014/main" id="{00000000-0008-0000-0400-0000F6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5" name="Text Box 15">
          <a:extLst>
            <a:ext uri="{FF2B5EF4-FFF2-40B4-BE49-F238E27FC236}">
              <a16:creationId xmlns="" xmlns:a16="http://schemas.microsoft.com/office/drawing/2014/main" id="{00000000-0008-0000-0400-0000F7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6" name="Text Box 15">
          <a:extLst>
            <a:ext uri="{FF2B5EF4-FFF2-40B4-BE49-F238E27FC236}">
              <a16:creationId xmlns="" xmlns:a16="http://schemas.microsoft.com/office/drawing/2014/main" id="{00000000-0008-0000-0400-0000F8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7" name="Text Box 15">
          <a:extLst>
            <a:ext uri="{FF2B5EF4-FFF2-40B4-BE49-F238E27FC236}">
              <a16:creationId xmlns="" xmlns:a16="http://schemas.microsoft.com/office/drawing/2014/main" id="{00000000-0008-0000-0400-0000F9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8" name="Text Box 15">
          <a:extLst>
            <a:ext uri="{FF2B5EF4-FFF2-40B4-BE49-F238E27FC236}">
              <a16:creationId xmlns="" xmlns:a16="http://schemas.microsoft.com/office/drawing/2014/main" id="{00000000-0008-0000-0400-0000FA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9" name="Text Box 15">
          <a:extLst>
            <a:ext uri="{FF2B5EF4-FFF2-40B4-BE49-F238E27FC236}">
              <a16:creationId xmlns="" xmlns:a16="http://schemas.microsoft.com/office/drawing/2014/main" id="{00000000-0008-0000-0400-0000FB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0" name="Text Box 15">
          <a:extLst>
            <a:ext uri="{FF2B5EF4-FFF2-40B4-BE49-F238E27FC236}">
              <a16:creationId xmlns="" xmlns:a16="http://schemas.microsoft.com/office/drawing/2014/main" id="{00000000-0008-0000-0400-0000FC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1" name="Text Box 15">
          <a:extLst>
            <a:ext uri="{FF2B5EF4-FFF2-40B4-BE49-F238E27FC236}">
              <a16:creationId xmlns="" xmlns:a16="http://schemas.microsoft.com/office/drawing/2014/main" id="{00000000-0008-0000-0400-0000FD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2" name="Text Box 15">
          <a:extLst>
            <a:ext uri="{FF2B5EF4-FFF2-40B4-BE49-F238E27FC236}">
              <a16:creationId xmlns="" xmlns:a16="http://schemas.microsoft.com/office/drawing/2014/main" id="{00000000-0008-0000-0400-0000FE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3" name="Text Box 15">
          <a:extLst>
            <a:ext uri="{FF2B5EF4-FFF2-40B4-BE49-F238E27FC236}">
              <a16:creationId xmlns="" xmlns:a16="http://schemas.microsoft.com/office/drawing/2014/main" id="{00000000-0008-0000-0400-0000FF03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4" name="Text Box 15">
          <a:extLst>
            <a:ext uri="{FF2B5EF4-FFF2-40B4-BE49-F238E27FC236}">
              <a16:creationId xmlns="" xmlns:a16="http://schemas.microsoft.com/office/drawing/2014/main" id="{00000000-0008-0000-0400-000000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5" name="Text Box 15">
          <a:extLst>
            <a:ext uri="{FF2B5EF4-FFF2-40B4-BE49-F238E27FC236}">
              <a16:creationId xmlns="" xmlns:a16="http://schemas.microsoft.com/office/drawing/2014/main" id="{00000000-0008-0000-0400-000001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6" name="Text Box 15">
          <a:extLst>
            <a:ext uri="{FF2B5EF4-FFF2-40B4-BE49-F238E27FC236}">
              <a16:creationId xmlns="" xmlns:a16="http://schemas.microsoft.com/office/drawing/2014/main" id="{00000000-0008-0000-0400-000002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7" name="Text Box 15">
          <a:extLst>
            <a:ext uri="{FF2B5EF4-FFF2-40B4-BE49-F238E27FC236}">
              <a16:creationId xmlns="" xmlns:a16="http://schemas.microsoft.com/office/drawing/2014/main" id="{00000000-0008-0000-0400-000003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8" name="Text Box 15">
          <a:extLst>
            <a:ext uri="{FF2B5EF4-FFF2-40B4-BE49-F238E27FC236}">
              <a16:creationId xmlns="" xmlns:a16="http://schemas.microsoft.com/office/drawing/2014/main" id="{00000000-0008-0000-0400-000004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9" name="Text Box 15">
          <a:extLst>
            <a:ext uri="{FF2B5EF4-FFF2-40B4-BE49-F238E27FC236}">
              <a16:creationId xmlns="" xmlns:a16="http://schemas.microsoft.com/office/drawing/2014/main" id="{00000000-0008-0000-0400-000005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0" name="Text Box 15">
          <a:extLst>
            <a:ext uri="{FF2B5EF4-FFF2-40B4-BE49-F238E27FC236}">
              <a16:creationId xmlns="" xmlns:a16="http://schemas.microsoft.com/office/drawing/2014/main" id="{00000000-0008-0000-0400-000006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1" name="Text Box 15">
          <a:extLst>
            <a:ext uri="{FF2B5EF4-FFF2-40B4-BE49-F238E27FC236}">
              <a16:creationId xmlns="" xmlns:a16="http://schemas.microsoft.com/office/drawing/2014/main" id="{00000000-0008-0000-0400-000007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2" name="Text Box 15">
          <a:extLst>
            <a:ext uri="{FF2B5EF4-FFF2-40B4-BE49-F238E27FC236}">
              <a16:creationId xmlns="" xmlns:a16="http://schemas.microsoft.com/office/drawing/2014/main" id="{00000000-0008-0000-0400-000008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3" name="Text Box 15">
          <a:extLst>
            <a:ext uri="{FF2B5EF4-FFF2-40B4-BE49-F238E27FC236}">
              <a16:creationId xmlns="" xmlns:a16="http://schemas.microsoft.com/office/drawing/2014/main" id="{00000000-0008-0000-0400-000009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4" name="Text Box 15">
          <a:extLst>
            <a:ext uri="{FF2B5EF4-FFF2-40B4-BE49-F238E27FC236}">
              <a16:creationId xmlns="" xmlns:a16="http://schemas.microsoft.com/office/drawing/2014/main" id="{00000000-0008-0000-0400-00000A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5" name="Text Box 15">
          <a:extLst>
            <a:ext uri="{FF2B5EF4-FFF2-40B4-BE49-F238E27FC236}">
              <a16:creationId xmlns="" xmlns:a16="http://schemas.microsoft.com/office/drawing/2014/main" id="{00000000-0008-0000-0400-00000B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6" name="Text Box 15">
          <a:extLst>
            <a:ext uri="{FF2B5EF4-FFF2-40B4-BE49-F238E27FC236}">
              <a16:creationId xmlns="" xmlns:a16="http://schemas.microsoft.com/office/drawing/2014/main" id="{00000000-0008-0000-0400-00000C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7" name="Text Box 15">
          <a:extLst>
            <a:ext uri="{FF2B5EF4-FFF2-40B4-BE49-F238E27FC236}">
              <a16:creationId xmlns="" xmlns:a16="http://schemas.microsoft.com/office/drawing/2014/main" id="{00000000-0008-0000-0400-00000D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8" name="Text Box 15">
          <a:extLst>
            <a:ext uri="{FF2B5EF4-FFF2-40B4-BE49-F238E27FC236}">
              <a16:creationId xmlns="" xmlns:a16="http://schemas.microsoft.com/office/drawing/2014/main" id="{00000000-0008-0000-0400-00000E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9" name="Text Box 15">
          <a:extLst>
            <a:ext uri="{FF2B5EF4-FFF2-40B4-BE49-F238E27FC236}">
              <a16:creationId xmlns="" xmlns:a16="http://schemas.microsoft.com/office/drawing/2014/main" id="{00000000-0008-0000-0400-00000F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0" name="Text Box 15">
          <a:extLst>
            <a:ext uri="{FF2B5EF4-FFF2-40B4-BE49-F238E27FC236}">
              <a16:creationId xmlns="" xmlns:a16="http://schemas.microsoft.com/office/drawing/2014/main" id="{00000000-0008-0000-0400-000010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1" name="Text Box 15">
          <a:extLst>
            <a:ext uri="{FF2B5EF4-FFF2-40B4-BE49-F238E27FC236}">
              <a16:creationId xmlns="" xmlns:a16="http://schemas.microsoft.com/office/drawing/2014/main" id="{00000000-0008-0000-0400-000011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2" name="Text Box 15">
          <a:extLst>
            <a:ext uri="{FF2B5EF4-FFF2-40B4-BE49-F238E27FC236}">
              <a16:creationId xmlns="" xmlns:a16="http://schemas.microsoft.com/office/drawing/2014/main" id="{00000000-0008-0000-0400-000012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3" name="Text Box 15">
          <a:extLst>
            <a:ext uri="{FF2B5EF4-FFF2-40B4-BE49-F238E27FC236}">
              <a16:creationId xmlns="" xmlns:a16="http://schemas.microsoft.com/office/drawing/2014/main" id="{00000000-0008-0000-0400-000013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4" name="Text Box 15">
          <a:extLst>
            <a:ext uri="{FF2B5EF4-FFF2-40B4-BE49-F238E27FC236}">
              <a16:creationId xmlns="" xmlns:a16="http://schemas.microsoft.com/office/drawing/2014/main" id="{00000000-0008-0000-0400-000014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5" name="Text Box 15">
          <a:extLst>
            <a:ext uri="{FF2B5EF4-FFF2-40B4-BE49-F238E27FC236}">
              <a16:creationId xmlns="" xmlns:a16="http://schemas.microsoft.com/office/drawing/2014/main" id="{00000000-0008-0000-0400-000015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6" name="Text Box 15">
          <a:extLst>
            <a:ext uri="{FF2B5EF4-FFF2-40B4-BE49-F238E27FC236}">
              <a16:creationId xmlns="" xmlns:a16="http://schemas.microsoft.com/office/drawing/2014/main" id="{00000000-0008-0000-0400-000016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7" name="Text Box 15">
          <a:extLst>
            <a:ext uri="{FF2B5EF4-FFF2-40B4-BE49-F238E27FC236}">
              <a16:creationId xmlns="" xmlns:a16="http://schemas.microsoft.com/office/drawing/2014/main" id="{00000000-0008-0000-0400-000017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8" name="Text Box 15">
          <a:extLst>
            <a:ext uri="{FF2B5EF4-FFF2-40B4-BE49-F238E27FC236}">
              <a16:creationId xmlns="" xmlns:a16="http://schemas.microsoft.com/office/drawing/2014/main" id="{00000000-0008-0000-0400-000018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9" name="Text Box 15">
          <a:extLst>
            <a:ext uri="{FF2B5EF4-FFF2-40B4-BE49-F238E27FC236}">
              <a16:creationId xmlns="" xmlns:a16="http://schemas.microsoft.com/office/drawing/2014/main" id="{00000000-0008-0000-0400-000019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0" name="Text Box 15">
          <a:extLst>
            <a:ext uri="{FF2B5EF4-FFF2-40B4-BE49-F238E27FC236}">
              <a16:creationId xmlns="" xmlns:a16="http://schemas.microsoft.com/office/drawing/2014/main" id="{00000000-0008-0000-0400-00001A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1" name="Text Box 15">
          <a:extLst>
            <a:ext uri="{FF2B5EF4-FFF2-40B4-BE49-F238E27FC236}">
              <a16:creationId xmlns="" xmlns:a16="http://schemas.microsoft.com/office/drawing/2014/main" id="{00000000-0008-0000-0400-00001B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2" name="Text Box 15">
          <a:extLst>
            <a:ext uri="{FF2B5EF4-FFF2-40B4-BE49-F238E27FC236}">
              <a16:creationId xmlns="" xmlns:a16="http://schemas.microsoft.com/office/drawing/2014/main" id="{00000000-0008-0000-0400-00001C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3" name="Text Box 15">
          <a:extLst>
            <a:ext uri="{FF2B5EF4-FFF2-40B4-BE49-F238E27FC236}">
              <a16:creationId xmlns="" xmlns:a16="http://schemas.microsoft.com/office/drawing/2014/main" id="{00000000-0008-0000-0400-00001D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4" name="Text Box 15">
          <a:extLst>
            <a:ext uri="{FF2B5EF4-FFF2-40B4-BE49-F238E27FC236}">
              <a16:creationId xmlns="" xmlns:a16="http://schemas.microsoft.com/office/drawing/2014/main" id="{00000000-0008-0000-0400-00001E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5" name="Text Box 15">
          <a:extLst>
            <a:ext uri="{FF2B5EF4-FFF2-40B4-BE49-F238E27FC236}">
              <a16:creationId xmlns="" xmlns:a16="http://schemas.microsoft.com/office/drawing/2014/main" id="{00000000-0008-0000-0400-00001F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6" name="Text Box 15">
          <a:extLst>
            <a:ext uri="{FF2B5EF4-FFF2-40B4-BE49-F238E27FC236}">
              <a16:creationId xmlns="" xmlns:a16="http://schemas.microsoft.com/office/drawing/2014/main" id="{00000000-0008-0000-0400-000020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7" name="Text Box 15">
          <a:extLst>
            <a:ext uri="{FF2B5EF4-FFF2-40B4-BE49-F238E27FC236}">
              <a16:creationId xmlns="" xmlns:a16="http://schemas.microsoft.com/office/drawing/2014/main" id="{00000000-0008-0000-0400-000021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8" name="Text Box 15">
          <a:extLst>
            <a:ext uri="{FF2B5EF4-FFF2-40B4-BE49-F238E27FC236}">
              <a16:creationId xmlns="" xmlns:a16="http://schemas.microsoft.com/office/drawing/2014/main" id="{00000000-0008-0000-0400-000022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9" name="Text Box 15">
          <a:extLst>
            <a:ext uri="{FF2B5EF4-FFF2-40B4-BE49-F238E27FC236}">
              <a16:creationId xmlns="" xmlns:a16="http://schemas.microsoft.com/office/drawing/2014/main" id="{00000000-0008-0000-0400-000023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0" name="Text Box 15">
          <a:extLst>
            <a:ext uri="{FF2B5EF4-FFF2-40B4-BE49-F238E27FC236}">
              <a16:creationId xmlns="" xmlns:a16="http://schemas.microsoft.com/office/drawing/2014/main" id="{00000000-0008-0000-0400-000024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1" name="Text Box 15">
          <a:extLst>
            <a:ext uri="{FF2B5EF4-FFF2-40B4-BE49-F238E27FC236}">
              <a16:creationId xmlns="" xmlns:a16="http://schemas.microsoft.com/office/drawing/2014/main" id="{00000000-0008-0000-0400-000025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2" name="Text Box 15">
          <a:extLst>
            <a:ext uri="{FF2B5EF4-FFF2-40B4-BE49-F238E27FC236}">
              <a16:creationId xmlns="" xmlns:a16="http://schemas.microsoft.com/office/drawing/2014/main" id="{00000000-0008-0000-0400-000026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3" name="Text Box 15">
          <a:extLst>
            <a:ext uri="{FF2B5EF4-FFF2-40B4-BE49-F238E27FC236}">
              <a16:creationId xmlns="" xmlns:a16="http://schemas.microsoft.com/office/drawing/2014/main" id="{00000000-0008-0000-0400-000027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4" name="Text Box 15">
          <a:extLst>
            <a:ext uri="{FF2B5EF4-FFF2-40B4-BE49-F238E27FC236}">
              <a16:creationId xmlns="" xmlns:a16="http://schemas.microsoft.com/office/drawing/2014/main" id="{00000000-0008-0000-0400-000028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5" name="Text Box 15">
          <a:extLst>
            <a:ext uri="{FF2B5EF4-FFF2-40B4-BE49-F238E27FC236}">
              <a16:creationId xmlns="" xmlns:a16="http://schemas.microsoft.com/office/drawing/2014/main" id="{00000000-0008-0000-0400-000029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6" name="Text Box 15">
          <a:extLst>
            <a:ext uri="{FF2B5EF4-FFF2-40B4-BE49-F238E27FC236}">
              <a16:creationId xmlns="" xmlns:a16="http://schemas.microsoft.com/office/drawing/2014/main" id="{00000000-0008-0000-0400-00002A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7" name="Text Box 15">
          <a:extLst>
            <a:ext uri="{FF2B5EF4-FFF2-40B4-BE49-F238E27FC236}">
              <a16:creationId xmlns="" xmlns:a16="http://schemas.microsoft.com/office/drawing/2014/main" id="{00000000-0008-0000-0400-00002B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8" name="Text Box 15">
          <a:extLst>
            <a:ext uri="{FF2B5EF4-FFF2-40B4-BE49-F238E27FC236}">
              <a16:creationId xmlns="" xmlns:a16="http://schemas.microsoft.com/office/drawing/2014/main" id="{00000000-0008-0000-0400-00002C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9" name="Text Box 15">
          <a:extLst>
            <a:ext uri="{FF2B5EF4-FFF2-40B4-BE49-F238E27FC236}">
              <a16:creationId xmlns="" xmlns:a16="http://schemas.microsoft.com/office/drawing/2014/main" id="{00000000-0008-0000-0400-00002D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0" name="Text Box 15">
          <a:extLst>
            <a:ext uri="{FF2B5EF4-FFF2-40B4-BE49-F238E27FC236}">
              <a16:creationId xmlns="" xmlns:a16="http://schemas.microsoft.com/office/drawing/2014/main" id="{00000000-0008-0000-0400-00002E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1" name="Text Box 15">
          <a:extLst>
            <a:ext uri="{FF2B5EF4-FFF2-40B4-BE49-F238E27FC236}">
              <a16:creationId xmlns="" xmlns:a16="http://schemas.microsoft.com/office/drawing/2014/main" id="{00000000-0008-0000-0400-00002F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2" name="Text Box 15">
          <a:extLst>
            <a:ext uri="{FF2B5EF4-FFF2-40B4-BE49-F238E27FC236}">
              <a16:creationId xmlns="" xmlns:a16="http://schemas.microsoft.com/office/drawing/2014/main" id="{00000000-0008-0000-0400-000030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3" name="Text Box 15">
          <a:extLst>
            <a:ext uri="{FF2B5EF4-FFF2-40B4-BE49-F238E27FC236}">
              <a16:creationId xmlns="" xmlns:a16="http://schemas.microsoft.com/office/drawing/2014/main" id="{00000000-0008-0000-0400-000031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4" name="Text Box 15">
          <a:extLst>
            <a:ext uri="{FF2B5EF4-FFF2-40B4-BE49-F238E27FC236}">
              <a16:creationId xmlns="" xmlns:a16="http://schemas.microsoft.com/office/drawing/2014/main" id="{00000000-0008-0000-0400-000032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5" name="Text Box 15">
          <a:extLst>
            <a:ext uri="{FF2B5EF4-FFF2-40B4-BE49-F238E27FC236}">
              <a16:creationId xmlns="" xmlns:a16="http://schemas.microsoft.com/office/drawing/2014/main" id="{00000000-0008-0000-0400-000033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6" name="Text Box 15">
          <a:extLst>
            <a:ext uri="{FF2B5EF4-FFF2-40B4-BE49-F238E27FC236}">
              <a16:creationId xmlns="" xmlns:a16="http://schemas.microsoft.com/office/drawing/2014/main" id="{00000000-0008-0000-0400-000034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7" name="Text Box 15">
          <a:extLst>
            <a:ext uri="{FF2B5EF4-FFF2-40B4-BE49-F238E27FC236}">
              <a16:creationId xmlns="" xmlns:a16="http://schemas.microsoft.com/office/drawing/2014/main" id="{00000000-0008-0000-0400-000035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8" name="Text Box 15">
          <a:extLst>
            <a:ext uri="{FF2B5EF4-FFF2-40B4-BE49-F238E27FC236}">
              <a16:creationId xmlns="" xmlns:a16="http://schemas.microsoft.com/office/drawing/2014/main" id="{00000000-0008-0000-0400-000036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9" name="Text Box 15">
          <a:extLst>
            <a:ext uri="{FF2B5EF4-FFF2-40B4-BE49-F238E27FC236}">
              <a16:creationId xmlns="" xmlns:a16="http://schemas.microsoft.com/office/drawing/2014/main" id="{00000000-0008-0000-0400-000037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0" name="Text Box 15">
          <a:extLst>
            <a:ext uri="{FF2B5EF4-FFF2-40B4-BE49-F238E27FC236}">
              <a16:creationId xmlns="" xmlns:a16="http://schemas.microsoft.com/office/drawing/2014/main" id="{00000000-0008-0000-0400-000038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1" name="Text Box 15">
          <a:extLst>
            <a:ext uri="{FF2B5EF4-FFF2-40B4-BE49-F238E27FC236}">
              <a16:creationId xmlns="" xmlns:a16="http://schemas.microsoft.com/office/drawing/2014/main" id="{00000000-0008-0000-0400-000039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2" name="Text Box 15">
          <a:extLst>
            <a:ext uri="{FF2B5EF4-FFF2-40B4-BE49-F238E27FC236}">
              <a16:creationId xmlns="" xmlns:a16="http://schemas.microsoft.com/office/drawing/2014/main" id="{00000000-0008-0000-0400-00003A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3" name="Text Box 15">
          <a:extLst>
            <a:ext uri="{FF2B5EF4-FFF2-40B4-BE49-F238E27FC236}">
              <a16:creationId xmlns="" xmlns:a16="http://schemas.microsoft.com/office/drawing/2014/main" id="{00000000-0008-0000-0400-00003B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4" name="Text Box 15">
          <a:extLst>
            <a:ext uri="{FF2B5EF4-FFF2-40B4-BE49-F238E27FC236}">
              <a16:creationId xmlns="" xmlns:a16="http://schemas.microsoft.com/office/drawing/2014/main" id="{00000000-0008-0000-0400-00003C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5" name="Text Box 15">
          <a:extLst>
            <a:ext uri="{FF2B5EF4-FFF2-40B4-BE49-F238E27FC236}">
              <a16:creationId xmlns="" xmlns:a16="http://schemas.microsoft.com/office/drawing/2014/main" id="{00000000-0008-0000-0400-00003D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6" name="Text Box 15">
          <a:extLst>
            <a:ext uri="{FF2B5EF4-FFF2-40B4-BE49-F238E27FC236}">
              <a16:creationId xmlns="" xmlns:a16="http://schemas.microsoft.com/office/drawing/2014/main" id="{00000000-0008-0000-0400-00003E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7" name="Text Box 15">
          <a:extLst>
            <a:ext uri="{FF2B5EF4-FFF2-40B4-BE49-F238E27FC236}">
              <a16:creationId xmlns="" xmlns:a16="http://schemas.microsoft.com/office/drawing/2014/main" id="{00000000-0008-0000-0400-00003F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8" name="Text Box 15">
          <a:extLst>
            <a:ext uri="{FF2B5EF4-FFF2-40B4-BE49-F238E27FC236}">
              <a16:creationId xmlns="" xmlns:a16="http://schemas.microsoft.com/office/drawing/2014/main" id="{00000000-0008-0000-0400-000040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9" name="Text Box 15">
          <a:extLst>
            <a:ext uri="{FF2B5EF4-FFF2-40B4-BE49-F238E27FC236}">
              <a16:creationId xmlns="" xmlns:a16="http://schemas.microsoft.com/office/drawing/2014/main" id="{00000000-0008-0000-0400-000041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0" name="Text Box 15">
          <a:extLst>
            <a:ext uri="{FF2B5EF4-FFF2-40B4-BE49-F238E27FC236}">
              <a16:creationId xmlns="" xmlns:a16="http://schemas.microsoft.com/office/drawing/2014/main" id="{00000000-0008-0000-0400-000042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1" name="Text Box 15">
          <a:extLst>
            <a:ext uri="{FF2B5EF4-FFF2-40B4-BE49-F238E27FC236}">
              <a16:creationId xmlns="" xmlns:a16="http://schemas.microsoft.com/office/drawing/2014/main" id="{00000000-0008-0000-0400-000043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2" name="Text Box 15">
          <a:extLst>
            <a:ext uri="{FF2B5EF4-FFF2-40B4-BE49-F238E27FC236}">
              <a16:creationId xmlns="" xmlns:a16="http://schemas.microsoft.com/office/drawing/2014/main" id="{00000000-0008-0000-0400-000044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3" name="Text Box 15">
          <a:extLst>
            <a:ext uri="{FF2B5EF4-FFF2-40B4-BE49-F238E27FC236}">
              <a16:creationId xmlns="" xmlns:a16="http://schemas.microsoft.com/office/drawing/2014/main" id="{00000000-0008-0000-0400-000045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4" name="Text Box 15">
          <a:extLst>
            <a:ext uri="{FF2B5EF4-FFF2-40B4-BE49-F238E27FC236}">
              <a16:creationId xmlns="" xmlns:a16="http://schemas.microsoft.com/office/drawing/2014/main" id="{00000000-0008-0000-0400-000046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5" name="Text Box 15">
          <a:extLst>
            <a:ext uri="{FF2B5EF4-FFF2-40B4-BE49-F238E27FC236}">
              <a16:creationId xmlns="" xmlns:a16="http://schemas.microsoft.com/office/drawing/2014/main" id="{00000000-0008-0000-0400-000047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6" name="Text Box 15">
          <a:extLst>
            <a:ext uri="{FF2B5EF4-FFF2-40B4-BE49-F238E27FC236}">
              <a16:creationId xmlns="" xmlns:a16="http://schemas.microsoft.com/office/drawing/2014/main" id="{00000000-0008-0000-0400-000048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7" name="Text Box 15">
          <a:extLst>
            <a:ext uri="{FF2B5EF4-FFF2-40B4-BE49-F238E27FC236}">
              <a16:creationId xmlns="" xmlns:a16="http://schemas.microsoft.com/office/drawing/2014/main" id="{00000000-0008-0000-0400-000049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8" name="Text Box 15">
          <a:extLst>
            <a:ext uri="{FF2B5EF4-FFF2-40B4-BE49-F238E27FC236}">
              <a16:creationId xmlns="" xmlns:a16="http://schemas.microsoft.com/office/drawing/2014/main" id="{00000000-0008-0000-0400-00004A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9" name="Text Box 15">
          <a:extLst>
            <a:ext uri="{FF2B5EF4-FFF2-40B4-BE49-F238E27FC236}">
              <a16:creationId xmlns="" xmlns:a16="http://schemas.microsoft.com/office/drawing/2014/main" id="{00000000-0008-0000-0400-00004B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0" name="Text Box 15">
          <a:extLst>
            <a:ext uri="{FF2B5EF4-FFF2-40B4-BE49-F238E27FC236}">
              <a16:creationId xmlns="" xmlns:a16="http://schemas.microsoft.com/office/drawing/2014/main" id="{00000000-0008-0000-0400-00004C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1" name="Text Box 15">
          <a:extLst>
            <a:ext uri="{FF2B5EF4-FFF2-40B4-BE49-F238E27FC236}">
              <a16:creationId xmlns="" xmlns:a16="http://schemas.microsoft.com/office/drawing/2014/main" id="{00000000-0008-0000-0400-00004D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2" name="Text Box 15">
          <a:extLst>
            <a:ext uri="{FF2B5EF4-FFF2-40B4-BE49-F238E27FC236}">
              <a16:creationId xmlns="" xmlns:a16="http://schemas.microsoft.com/office/drawing/2014/main" id="{00000000-0008-0000-0400-00004E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3" name="Text Box 15">
          <a:extLst>
            <a:ext uri="{FF2B5EF4-FFF2-40B4-BE49-F238E27FC236}">
              <a16:creationId xmlns="" xmlns:a16="http://schemas.microsoft.com/office/drawing/2014/main" id="{00000000-0008-0000-0400-00004F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4" name="Text Box 15">
          <a:extLst>
            <a:ext uri="{FF2B5EF4-FFF2-40B4-BE49-F238E27FC236}">
              <a16:creationId xmlns="" xmlns:a16="http://schemas.microsoft.com/office/drawing/2014/main" id="{00000000-0008-0000-0400-000050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5" name="Text Box 15">
          <a:extLst>
            <a:ext uri="{FF2B5EF4-FFF2-40B4-BE49-F238E27FC236}">
              <a16:creationId xmlns="" xmlns:a16="http://schemas.microsoft.com/office/drawing/2014/main" id="{00000000-0008-0000-0400-000051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6" name="Text Box 15">
          <a:extLst>
            <a:ext uri="{FF2B5EF4-FFF2-40B4-BE49-F238E27FC236}">
              <a16:creationId xmlns="" xmlns:a16="http://schemas.microsoft.com/office/drawing/2014/main" id="{00000000-0008-0000-0400-000052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7" name="Text Box 15">
          <a:extLst>
            <a:ext uri="{FF2B5EF4-FFF2-40B4-BE49-F238E27FC236}">
              <a16:creationId xmlns="" xmlns:a16="http://schemas.microsoft.com/office/drawing/2014/main" id="{00000000-0008-0000-0400-000053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8" name="Text Box 15">
          <a:extLst>
            <a:ext uri="{FF2B5EF4-FFF2-40B4-BE49-F238E27FC236}">
              <a16:creationId xmlns="" xmlns:a16="http://schemas.microsoft.com/office/drawing/2014/main" id="{00000000-0008-0000-0400-000054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9" name="Text Box 15">
          <a:extLst>
            <a:ext uri="{FF2B5EF4-FFF2-40B4-BE49-F238E27FC236}">
              <a16:creationId xmlns="" xmlns:a16="http://schemas.microsoft.com/office/drawing/2014/main" id="{00000000-0008-0000-0400-000055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0" name="Text Box 15">
          <a:extLst>
            <a:ext uri="{FF2B5EF4-FFF2-40B4-BE49-F238E27FC236}">
              <a16:creationId xmlns="" xmlns:a16="http://schemas.microsoft.com/office/drawing/2014/main" id="{00000000-0008-0000-0400-000056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1" name="Text Box 15">
          <a:extLst>
            <a:ext uri="{FF2B5EF4-FFF2-40B4-BE49-F238E27FC236}">
              <a16:creationId xmlns="" xmlns:a16="http://schemas.microsoft.com/office/drawing/2014/main" id="{00000000-0008-0000-0400-000057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2" name="Text Box 15">
          <a:extLst>
            <a:ext uri="{FF2B5EF4-FFF2-40B4-BE49-F238E27FC236}">
              <a16:creationId xmlns="" xmlns:a16="http://schemas.microsoft.com/office/drawing/2014/main" id="{00000000-0008-0000-0400-000058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3" name="Text Box 15">
          <a:extLst>
            <a:ext uri="{FF2B5EF4-FFF2-40B4-BE49-F238E27FC236}">
              <a16:creationId xmlns="" xmlns:a16="http://schemas.microsoft.com/office/drawing/2014/main" id="{00000000-0008-0000-0400-000059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4" name="Text Box 15">
          <a:extLst>
            <a:ext uri="{FF2B5EF4-FFF2-40B4-BE49-F238E27FC236}">
              <a16:creationId xmlns="" xmlns:a16="http://schemas.microsoft.com/office/drawing/2014/main" id="{00000000-0008-0000-0400-00005A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5" name="Text Box 15">
          <a:extLst>
            <a:ext uri="{FF2B5EF4-FFF2-40B4-BE49-F238E27FC236}">
              <a16:creationId xmlns="" xmlns:a16="http://schemas.microsoft.com/office/drawing/2014/main" id="{00000000-0008-0000-0400-00005B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6" name="Text Box 15">
          <a:extLst>
            <a:ext uri="{FF2B5EF4-FFF2-40B4-BE49-F238E27FC236}">
              <a16:creationId xmlns="" xmlns:a16="http://schemas.microsoft.com/office/drawing/2014/main" id="{00000000-0008-0000-0400-00005C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7" name="Text Box 15">
          <a:extLst>
            <a:ext uri="{FF2B5EF4-FFF2-40B4-BE49-F238E27FC236}">
              <a16:creationId xmlns="" xmlns:a16="http://schemas.microsoft.com/office/drawing/2014/main" id="{00000000-0008-0000-0400-00005D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8" name="Text Box 15">
          <a:extLst>
            <a:ext uri="{FF2B5EF4-FFF2-40B4-BE49-F238E27FC236}">
              <a16:creationId xmlns="" xmlns:a16="http://schemas.microsoft.com/office/drawing/2014/main" id="{00000000-0008-0000-0400-00005E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9" name="Text Box 15">
          <a:extLst>
            <a:ext uri="{FF2B5EF4-FFF2-40B4-BE49-F238E27FC236}">
              <a16:creationId xmlns="" xmlns:a16="http://schemas.microsoft.com/office/drawing/2014/main" id="{00000000-0008-0000-0400-00005F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0" name="Text Box 15">
          <a:extLst>
            <a:ext uri="{FF2B5EF4-FFF2-40B4-BE49-F238E27FC236}">
              <a16:creationId xmlns="" xmlns:a16="http://schemas.microsoft.com/office/drawing/2014/main" id="{00000000-0008-0000-0400-000060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1" name="Text Box 15">
          <a:extLst>
            <a:ext uri="{FF2B5EF4-FFF2-40B4-BE49-F238E27FC236}">
              <a16:creationId xmlns="" xmlns:a16="http://schemas.microsoft.com/office/drawing/2014/main" id="{00000000-0008-0000-0400-000061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2" name="Text Box 15">
          <a:extLst>
            <a:ext uri="{FF2B5EF4-FFF2-40B4-BE49-F238E27FC236}">
              <a16:creationId xmlns="" xmlns:a16="http://schemas.microsoft.com/office/drawing/2014/main" id="{00000000-0008-0000-0400-000062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3" name="Text Box 15">
          <a:extLst>
            <a:ext uri="{FF2B5EF4-FFF2-40B4-BE49-F238E27FC236}">
              <a16:creationId xmlns="" xmlns:a16="http://schemas.microsoft.com/office/drawing/2014/main" id="{00000000-0008-0000-0400-000063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4" name="Text Box 15">
          <a:extLst>
            <a:ext uri="{FF2B5EF4-FFF2-40B4-BE49-F238E27FC236}">
              <a16:creationId xmlns="" xmlns:a16="http://schemas.microsoft.com/office/drawing/2014/main" id="{00000000-0008-0000-0400-000064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5" name="Text Box 15">
          <a:extLst>
            <a:ext uri="{FF2B5EF4-FFF2-40B4-BE49-F238E27FC236}">
              <a16:creationId xmlns="" xmlns:a16="http://schemas.microsoft.com/office/drawing/2014/main" id="{00000000-0008-0000-0400-000065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6" name="Text Box 15">
          <a:extLst>
            <a:ext uri="{FF2B5EF4-FFF2-40B4-BE49-F238E27FC236}">
              <a16:creationId xmlns="" xmlns:a16="http://schemas.microsoft.com/office/drawing/2014/main" id="{00000000-0008-0000-0400-000066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7" name="Text Box 15">
          <a:extLst>
            <a:ext uri="{FF2B5EF4-FFF2-40B4-BE49-F238E27FC236}">
              <a16:creationId xmlns="" xmlns:a16="http://schemas.microsoft.com/office/drawing/2014/main" id="{00000000-0008-0000-0400-000067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8" name="Text Box 15">
          <a:extLst>
            <a:ext uri="{FF2B5EF4-FFF2-40B4-BE49-F238E27FC236}">
              <a16:creationId xmlns="" xmlns:a16="http://schemas.microsoft.com/office/drawing/2014/main" id="{00000000-0008-0000-0400-000068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9" name="Text Box 15">
          <a:extLst>
            <a:ext uri="{FF2B5EF4-FFF2-40B4-BE49-F238E27FC236}">
              <a16:creationId xmlns="" xmlns:a16="http://schemas.microsoft.com/office/drawing/2014/main" id="{00000000-0008-0000-0400-000069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0" name="Text Box 15">
          <a:extLst>
            <a:ext uri="{FF2B5EF4-FFF2-40B4-BE49-F238E27FC236}">
              <a16:creationId xmlns="" xmlns:a16="http://schemas.microsoft.com/office/drawing/2014/main" id="{00000000-0008-0000-0400-00006A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1" name="Text Box 15">
          <a:extLst>
            <a:ext uri="{FF2B5EF4-FFF2-40B4-BE49-F238E27FC236}">
              <a16:creationId xmlns="" xmlns:a16="http://schemas.microsoft.com/office/drawing/2014/main" id="{00000000-0008-0000-0400-00006B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2" name="Text Box 15">
          <a:extLst>
            <a:ext uri="{FF2B5EF4-FFF2-40B4-BE49-F238E27FC236}">
              <a16:creationId xmlns="" xmlns:a16="http://schemas.microsoft.com/office/drawing/2014/main" id="{00000000-0008-0000-0400-00006C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3" name="Text Box 15">
          <a:extLst>
            <a:ext uri="{FF2B5EF4-FFF2-40B4-BE49-F238E27FC236}">
              <a16:creationId xmlns="" xmlns:a16="http://schemas.microsoft.com/office/drawing/2014/main" id="{00000000-0008-0000-0400-00006D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4" name="Text Box 15">
          <a:extLst>
            <a:ext uri="{FF2B5EF4-FFF2-40B4-BE49-F238E27FC236}">
              <a16:creationId xmlns="" xmlns:a16="http://schemas.microsoft.com/office/drawing/2014/main" id="{00000000-0008-0000-0400-00006E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5" name="Text Box 15">
          <a:extLst>
            <a:ext uri="{FF2B5EF4-FFF2-40B4-BE49-F238E27FC236}">
              <a16:creationId xmlns="" xmlns:a16="http://schemas.microsoft.com/office/drawing/2014/main" id="{00000000-0008-0000-0400-00006F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6" name="Text Box 15">
          <a:extLst>
            <a:ext uri="{FF2B5EF4-FFF2-40B4-BE49-F238E27FC236}">
              <a16:creationId xmlns="" xmlns:a16="http://schemas.microsoft.com/office/drawing/2014/main" id="{00000000-0008-0000-0400-000070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7" name="Text Box 15">
          <a:extLst>
            <a:ext uri="{FF2B5EF4-FFF2-40B4-BE49-F238E27FC236}">
              <a16:creationId xmlns="" xmlns:a16="http://schemas.microsoft.com/office/drawing/2014/main" id="{00000000-0008-0000-0400-000071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8" name="Text Box 15">
          <a:extLst>
            <a:ext uri="{FF2B5EF4-FFF2-40B4-BE49-F238E27FC236}">
              <a16:creationId xmlns="" xmlns:a16="http://schemas.microsoft.com/office/drawing/2014/main" id="{00000000-0008-0000-0400-000072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9" name="Text Box 15">
          <a:extLst>
            <a:ext uri="{FF2B5EF4-FFF2-40B4-BE49-F238E27FC236}">
              <a16:creationId xmlns="" xmlns:a16="http://schemas.microsoft.com/office/drawing/2014/main" id="{00000000-0008-0000-0400-000073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0" name="Text Box 15">
          <a:extLst>
            <a:ext uri="{FF2B5EF4-FFF2-40B4-BE49-F238E27FC236}">
              <a16:creationId xmlns="" xmlns:a16="http://schemas.microsoft.com/office/drawing/2014/main" id="{00000000-0008-0000-0400-000074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1" name="Text Box 15">
          <a:extLst>
            <a:ext uri="{FF2B5EF4-FFF2-40B4-BE49-F238E27FC236}">
              <a16:creationId xmlns="" xmlns:a16="http://schemas.microsoft.com/office/drawing/2014/main" id="{00000000-0008-0000-0400-000075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2" name="Text Box 15">
          <a:extLst>
            <a:ext uri="{FF2B5EF4-FFF2-40B4-BE49-F238E27FC236}">
              <a16:creationId xmlns="" xmlns:a16="http://schemas.microsoft.com/office/drawing/2014/main" id="{00000000-0008-0000-0400-000076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3" name="Text Box 15">
          <a:extLst>
            <a:ext uri="{FF2B5EF4-FFF2-40B4-BE49-F238E27FC236}">
              <a16:creationId xmlns="" xmlns:a16="http://schemas.microsoft.com/office/drawing/2014/main" id="{00000000-0008-0000-0400-000077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4" name="Text Box 15">
          <a:extLst>
            <a:ext uri="{FF2B5EF4-FFF2-40B4-BE49-F238E27FC236}">
              <a16:creationId xmlns="" xmlns:a16="http://schemas.microsoft.com/office/drawing/2014/main" id="{00000000-0008-0000-0400-000078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5" name="Text Box 15">
          <a:extLst>
            <a:ext uri="{FF2B5EF4-FFF2-40B4-BE49-F238E27FC236}">
              <a16:creationId xmlns="" xmlns:a16="http://schemas.microsoft.com/office/drawing/2014/main" id="{00000000-0008-0000-0400-000079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6" name="Text Box 15">
          <a:extLst>
            <a:ext uri="{FF2B5EF4-FFF2-40B4-BE49-F238E27FC236}">
              <a16:creationId xmlns="" xmlns:a16="http://schemas.microsoft.com/office/drawing/2014/main" id="{00000000-0008-0000-0400-00007A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7" name="Text Box 15">
          <a:extLst>
            <a:ext uri="{FF2B5EF4-FFF2-40B4-BE49-F238E27FC236}">
              <a16:creationId xmlns="" xmlns:a16="http://schemas.microsoft.com/office/drawing/2014/main" id="{00000000-0008-0000-0400-00007B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8" name="Text Box 15">
          <a:extLst>
            <a:ext uri="{FF2B5EF4-FFF2-40B4-BE49-F238E27FC236}">
              <a16:creationId xmlns="" xmlns:a16="http://schemas.microsoft.com/office/drawing/2014/main" id="{00000000-0008-0000-0400-00007C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9" name="Text Box 15">
          <a:extLst>
            <a:ext uri="{FF2B5EF4-FFF2-40B4-BE49-F238E27FC236}">
              <a16:creationId xmlns="" xmlns:a16="http://schemas.microsoft.com/office/drawing/2014/main" id="{00000000-0008-0000-0400-00007D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0" name="Text Box 15">
          <a:extLst>
            <a:ext uri="{FF2B5EF4-FFF2-40B4-BE49-F238E27FC236}">
              <a16:creationId xmlns="" xmlns:a16="http://schemas.microsoft.com/office/drawing/2014/main" id="{00000000-0008-0000-0400-00007E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1" name="Text Box 15">
          <a:extLst>
            <a:ext uri="{FF2B5EF4-FFF2-40B4-BE49-F238E27FC236}">
              <a16:creationId xmlns="" xmlns:a16="http://schemas.microsoft.com/office/drawing/2014/main" id="{00000000-0008-0000-0400-00007F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2" name="Text Box 15">
          <a:extLst>
            <a:ext uri="{FF2B5EF4-FFF2-40B4-BE49-F238E27FC236}">
              <a16:creationId xmlns="" xmlns:a16="http://schemas.microsoft.com/office/drawing/2014/main" id="{00000000-0008-0000-0400-000080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3" name="Text Box 15">
          <a:extLst>
            <a:ext uri="{FF2B5EF4-FFF2-40B4-BE49-F238E27FC236}">
              <a16:creationId xmlns="" xmlns:a16="http://schemas.microsoft.com/office/drawing/2014/main" id="{00000000-0008-0000-0400-000081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4" name="Text Box 15">
          <a:extLst>
            <a:ext uri="{FF2B5EF4-FFF2-40B4-BE49-F238E27FC236}">
              <a16:creationId xmlns="" xmlns:a16="http://schemas.microsoft.com/office/drawing/2014/main" id="{00000000-0008-0000-0400-000082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5" name="Text Box 15">
          <a:extLst>
            <a:ext uri="{FF2B5EF4-FFF2-40B4-BE49-F238E27FC236}">
              <a16:creationId xmlns="" xmlns:a16="http://schemas.microsoft.com/office/drawing/2014/main" id="{00000000-0008-0000-0400-000083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6" name="Text Box 15">
          <a:extLst>
            <a:ext uri="{FF2B5EF4-FFF2-40B4-BE49-F238E27FC236}">
              <a16:creationId xmlns="" xmlns:a16="http://schemas.microsoft.com/office/drawing/2014/main" id="{00000000-0008-0000-0400-000084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7" name="Text Box 15">
          <a:extLst>
            <a:ext uri="{FF2B5EF4-FFF2-40B4-BE49-F238E27FC236}">
              <a16:creationId xmlns="" xmlns:a16="http://schemas.microsoft.com/office/drawing/2014/main" id="{00000000-0008-0000-0400-000085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8" name="Text Box 15">
          <a:extLst>
            <a:ext uri="{FF2B5EF4-FFF2-40B4-BE49-F238E27FC236}">
              <a16:creationId xmlns="" xmlns:a16="http://schemas.microsoft.com/office/drawing/2014/main" id="{00000000-0008-0000-0400-000086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9" name="Text Box 15">
          <a:extLst>
            <a:ext uri="{FF2B5EF4-FFF2-40B4-BE49-F238E27FC236}">
              <a16:creationId xmlns="" xmlns:a16="http://schemas.microsoft.com/office/drawing/2014/main" id="{00000000-0008-0000-0400-000087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0" name="Text Box 15">
          <a:extLst>
            <a:ext uri="{FF2B5EF4-FFF2-40B4-BE49-F238E27FC236}">
              <a16:creationId xmlns="" xmlns:a16="http://schemas.microsoft.com/office/drawing/2014/main" id="{00000000-0008-0000-0400-000088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1" name="Text Box 15">
          <a:extLst>
            <a:ext uri="{FF2B5EF4-FFF2-40B4-BE49-F238E27FC236}">
              <a16:creationId xmlns="" xmlns:a16="http://schemas.microsoft.com/office/drawing/2014/main" id="{00000000-0008-0000-0400-000089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2" name="Text Box 15">
          <a:extLst>
            <a:ext uri="{FF2B5EF4-FFF2-40B4-BE49-F238E27FC236}">
              <a16:creationId xmlns="" xmlns:a16="http://schemas.microsoft.com/office/drawing/2014/main" id="{00000000-0008-0000-0400-00008A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3" name="Text Box 15">
          <a:extLst>
            <a:ext uri="{FF2B5EF4-FFF2-40B4-BE49-F238E27FC236}">
              <a16:creationId xmlns="" xmlns:a16="http://schemas.microsoft.com/office/drawing/2014/main" id="{00000000-0008-0000-0400-00008B04000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5" name="Text Box 15">
          <a:extLst>
            <a:ext uri="{FF2B5EF4-FFF2-40B4-BE49-F238E27FC236}">
              <a16:creationId xmlns="" xmlns:a16="http://schemas.microsoft.com/office/drawing/2014/main" id="{00000000-0008-0000-0400-00008D040000}"/>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6" name="Text Box 15">
          <a:extLst>
            <a:ext uri="{FF2B5EF4-FFF2-40B4-BE49-F238E27FC236}">
              <a16:creationId xmlns="" xmlns:a16="http://schemas.microsoft.com/office/drawing/2014/main" id="{00000000-0008-0000-0400-00008E040000}"/>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7" name="Text Box 15">
          <a:extLst>
            <a:ext uri="{FF2B5EF4-FFF2-40B4-BE49-F238E27FC236}">
              <a16:creationId xmlns="" xmlns:a16="http://schemas.microsoft.com/office/drawing/2014/main" id="{00000000-0008-0000-0400-00008F040000}"/>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8" name="Text Box 15">
          <a:extLst>
            <a:ext uri="{FF2B5EF4-FFF2-40B4-BE49-F238E27FC236}">
              <a16:creationId xmlns="" xmlns:a16="http://schemas.microsoft.com/office/drawing/2014/main" id="{00000000-0008-0000-0400-000090040000}"/>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9" name="Text Box 15">
          <a:extLst>
            <a:ext uri="{FF2B5EF4-FFF2-40B4-BE49-F238E27FC236}">
              <a16:creationId xmlns="" xmlns:a16="http://schemas.microsoft.com/office/drawing/2014/main" id="{00000000-0008-0000-0400-000091040000}"/>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0" name="Text Box 15">
          <a:extLst>
            <a:ext uri="{FF2B5EF4-FFF2-40B4-BE49-F238E27FC236}">
              <a16:creationId xmlns="" xmlns:a16="http://schemas.microsoft.com/office/drawing/2014/main" id="{00000000-0008-0000-0400-00009204000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1" name="Text Box 15">
          <a:extLst>
            <a:ext uri="{FF2B5EF4-FFF2-40B4-BE49-F238E27FC236}">
              <a16:creationId xmlns="" xmlns:a16="http://schemas.microsoft.com/office/drawing/2014/main" id="{00000000-0008-0000-0400-00009304000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2" name="Text Box 15">
          <a:extLst>
            <a:ext uri="{FF2B5EF4-FFF2-40B4-BE49-F238E27FC236}">
              <a16:creationId xmlns="" xmlns:a16="http://schemas.microsoft.com/office/drawing/2014/main" id="{00000000-0008-0000-0400-000094040000}"/>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3" name="Text Box 15">
          <a:extLst>
            <a:ext uri="{FF2B5EF4-FFF2-40B4-BE49-F238E27FC236}">
              <a16:creationId xmlns="" xmlns:a16="http://schemas.microsoft.com/office/drawing/2014/main" id="{00000000-0008-0000-0400-000095040000}"/>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4" name="Text Box 15">
          <a:extLst>
            <a:ext uri="{FF2B5EF4-FFF2-40B4-BE49-F238E27FC236}">
              <a16:creationId xmlns="" xmlns:a16="http://schemas.microsoft.com/office/drawing/2014/main" id="{00000000-0008-0000-0400-000096040000}"/>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5" name="Text Box 15">
          <a:extLst>
            <a:ext uri="{FF2B5EF4-FFF2-40B4-BE49-F238E27FC236}">
              <a16:creationId xmlns="" xmlns:a16="http://schemas.microsoft.com/office/drawing/2014/main" id="{00000000-0008-0000-0400-000097040000}"/>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6" name="Text Box 15">
          <a:extLst>
            <a:ext uri="{FF2B5EF4-FFF2-40B4-BE49-F238E27FC236}">
              <a16:creationId xmlns="" xmlns:a16="http://schemas.microsoft.com/office/drawing/2014/main" id="{00000000-0008-0000-0400-000098040000}"/>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7" name="Text Box 15">
          <a:extLst>
            <a:ext uri="{FF2B5EF4-FFF2-40B4-BE49-F238E27FC236}">
              <a16:creationId xmlns="" xmlns:a16="http://schemas.microsoft.com/office/drawing/2014/main" id="{00000000-0008-0000-0400-000099040000}"/>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8" name="Text Box 15">
          <a:extLst>
            <a:ext uri="{FF2B5EF4-FFF2-40B4-BE49-F238E27FC236}">
              <a16:creationId xmlns="" xmlns:a16="http://schemas.microsoft.com/office/drawing/2014/main" id="{00000000-0008-0000-0400-00009A040000}"/>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1179" name="Text Box 16">
          <a:extLst>
            <a:ext uri="{FF2B5EF4-FFF2-40B4-BE49-F238E27FC236}">
              <a16:creationId xmlns="" xmlns:a16="http://schemas.microsoft.com/office/drawing/2014/main" id="{00000000-0008-0000-0400-00009B040000}"/>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4" name="Text Box 16">
          <a:extLst>
            <a:ext uri="{FF2B5EF4-FFF2-40B4-BE49-F238E27FC236}">
              <a16:creationId xmlns="" xmlns:a16="http://schemas.microsoft.com/office/drawing/2014/main" id="{00000000-0008-0000-0400-0000A0040000}"/>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5" name="Text Box 17">
          <a:extLst>
            <a:ext uri="{FF2B5EF4-FFF2-40B4-BE49-F238E27FC236}">
              <a16:creationId xmlns="" xmlns:a16="http://schemas.microsoft.com/office/drawing/2014/main" id="{00000000-0008-0000-0400-0000A1040000}"/>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6" name="Text Box 18">
          <a:extLst>
            <a:ext uri="{FF2B5EF4-FFF2-40B4-BE49-F238E27FC236}">
              <a16:creationId xmlns="" xmlns:a16="http://schemas.microsoft.com/office/drawing/2014/main" id="{00000000-0008-0000-0400-0000A2040000}"/>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7" name="Text Box 19">
          <a:extLst>
            <a:ext uri="{FF2B5EF4-FFF2-40B4-BE49-F238E27FC236}">
              <a16:creationId xmlns="" xmlns:a16="http://schemas.microsoft.com/office/drawing/2014/main" id="{00000000-0008-0000-0400-0000A3040000}"/>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88" name="Text Box 15">
          <a:extLst>
            <a:ext uri="{FF2B5EF4-FFF2-40B4-BE49-F238E27FC236}">
              <a16:creationId xmlns="" xmlns:a16="http://schemas.microsoft.com/office/drawing/2014/main" id="{00000000-0008-0000-0400-0000A4040000}"/>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89" name="Text Box 15">
          <a:extLst>
            <a:ext uri="{FF2B5EF4-FFF2-40B4-BE49-F238E27FC236}">
              <a16:creationId xmlns="" xmlns:a16="http://schemas.microsoft.com/office/drawing/2014/main" id="{00000000-0008-0000-0400-0000A5040000}"/>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1" name="Text Box 16">
          <a:extLst>
            <a:ext uri="{FF2B5EF4-FFF2-40B4-BE49-F238E27FC236}">
              <a16:creationId xmlns="" xmlns:a16="http://schemas.microsoft.com/office/drawing/2014/main" id="{00000000-0008-0000-0400-0000A7040000}"/>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2" name="Text Box 17">
          <a:extLst>
            <a:ext uri="{FF2B5EF4-FFF2-40B4-BE49-F238E27FC236}">
              <a16:creationId xmlns="" xmlns:a16="http://schemas.microsoft.com/office/drawing/2014/main" id="{00000000-0008-0000-0400-0000A8040000}"/>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3" name="Text Box 18">
          <a:extLst>
            <a:ext uri="{FF2B5EF4-FFF2-40B4-BE49-F238E27FC236}">
              <a16:creationId xmlns="" xmlns:a16="http://schemas.microsoft.com/office/drawing/2014/main" id="{00000000-0008-0000-0400-0000A9040000}"/>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4" name="Text Box 19">
          <a:extLst>
            <a:ext uri="{FF2B5EF4-FFF2-40B4-BE49-F238E27FC236}">
              <a16:creationId xmlns="" xmlns:a16="http://schemas.microsoft.com/office/drawing/2014/main" id="{00000000-0008-0000-0400-0000AA040000}"/>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35713"/>
    <xdr:sp macro="" textlink="">
      <xdr:nvSpPr>
        <xdr:cNvPr id="1195" name="Text Box 15">
          <a:extLst>
            <a:ext uri="{FF2B5EF4-FFF2-40B4-BE49-F238E27FC236}">
              <a16:creationId xmlns="" xmlns:a16="http://schemas.microsoft.com/office/drawing/2014/main" id="{00000000-0008-0000-0400-0000AB040000}"/>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6" name="Text Box 16">
          <a:extLst>
            <a:ext uri="{FF2B5EF4-FFF2-40B4-BE49-F238E27FC236}">
              <a16:creationId xmlns="" xmlns:a16="http://schemas.microsoft.com/office/drawing/2014/main" id="{00000000-0008-0000-0400-0000AC04000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7" name="Text Box 17">
          <a:extLst>
            <a:ext uri="{FF2B5EF4-FFF2-40B4-BE49-F238E27FC236}">
              <a16:creationId xmlns="" xmlns:a16="http://schemas.microsoft.com/office/drawing/2014/main" id="{00000000-0008-0000-0400-0000AD04000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8" name="Text Box 18">
          <a:extLst>
            <a:ext uri="{FF2B5EF4-FFF2-40B4-BE49-F238E27FC236}">
              <a16:creationId xmlns="" xmlns:a16="http://schemas.microsoft.com/office/drawing/2014/main" id="{00000000-0008-0000-0400-0000AE04000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9" name="Text Box 19">
          <a:extLst>
            <a:ext uri="{FF2B5EF4-FFF2-40B4-BE49-F238E27FC236}">
              <a16:creationId xmlns="" xmlns:a16="http://schemas.microsoft.com/office/drawing/2014/main" id="{00000000-0008-0000-0400-0000AF04000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90</xdr:row>
      <xdr:rowOff>0</xdr:rowOff>
    </xdr:from>
    <xdr:ext cx="95250" cy="213632"/>
    <xdr:sp macro="" textlink="">
      <xdr:nvSpPr>
        <xdr:cNvPr id="1200" name="Text Box 15">
          <a:extLst>
            <a:ext uri="{FF2B5EF4-FFF2-40B4-BE49-F238E27FC236}">
              <a16:creationId xmlns="" xmlns:a16="http://schemas.microsoft.com/office/drawing/2014/main" id="{00000000-0008-0000-0400-0000B0040000}"/>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1" name="Text Box 16">
          <a:extLst>
            <a:ext uri="{FF2B5EF4-FFF2-40B4-BE49-F238E27FC236}">
              <a16:creationId xmlns="" xmlns:a16="http://schemas.microsoft.com/office/drawing/2014/main" id="{00000000-0008-0000-0400-0000B1040000}"/>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2" name="Text Box 17">
          <a:extLst>
            <a:ext uri="{FF2B5EF4-FFF2-40B4-BE49-F238E27FC236}">
              <a16:creationId xmlns="" xmlns:a16="http://schemas.microsoft.com/office/drawing/2014/main" id="{00000000-0008-0000-0400-0000B2040000}"/>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3" name="Text Box 18">
          <a:extLst>
            <a:ext uri="{FF2B5EF4-FFF2-40B4-BE49-F238E27FC236}">
              <a16:creationId xmlns="" xmlns:a16="http://schemas.microsoft.com/office/drawing/2014/main" id="{00000000-0008-0000-0400-0000B3040000}"/>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4" name="Text Box 19">
          <a:extLst>
            <a:ext uri="{FF2B5EF4-FFF2-40B4-BE49-F238E27FC236}">
              <a16:creationId xmlns="" xmlns:a16="http://schemas.microsoft.com/office/drawing/2014/main" id="{00000000-0008-0000-0400-0000B4040000}"/>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5" name="Text Box 16">
          <a:extLst>
            <a:ext uri="{FF2B5EF4-FFF2-40B4-BE49-F238E27FC236}">
              <a16:creationId xmlns="" xmlns:a16="http://schemas.microsoft.com/office/drawing/2014/main" id="{00000000-0008-0000-0400-0000B504000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6" name="Text Box 17">
          <a:extLst>
            <a:ext uri="{FF2B5EF4-FFF2-40B4-BE49-F238E27FC236}">
              <a16:creationId xmlns="" xmlns:a16="http://schemas.microsoft.com/office/drawing/2014/main" id="{00000000-0008-0000-0400-0000B604000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7" name="Text Box 18">
          <a:extLst>
            <a:ext uri="{FF2B5EF4-FFF2-40B4-BE49-F238E27FC236}">
              <a16:creationId xmlns="" xmlns:a16="http://schemas.microsoft.com/office/drawing/2014/main" id="{00000000-0008-0000-0400-0000B704000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8" name="Text Box 19">
          <a:extLst>
            <a:ext uri="{FF2B5EF4-FFF2-40B4-BE49-F238E27FC236}">
              <a16:creationId xmlns="" xmlns:a16="http://schemas.microsoft.com/office/drawing/2014/main" id="{00000000-0008-0000-0400-0000B804000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209" name="Text Box 15">
          <a:extLst>
            <a:ext uri="{FF2B5EF4-FFF2-40B4-BE49-F238E27FC236}">
              <a16:creationId xmlns="" xmlns:a16="http://schemas.microsoft.com/office/drawing/2014/main" id="{00000000-0008-0000-0400-0000B9040000}"/>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0" name="Text Box 16">
          <a:extLst>
            <a:ext uri="{FF2B5EF4-FFF2-40B4-BE49-F238E27FC236}">
              <a16:creationId xmlns="" xmlns:a16="http://schemas.microsoft.com/office/drawing/2014/main" id="{00000000-0008-0000-0400-0000BA040000}"/>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1" name="Text Box 17">
          <a:extLst>
            <a:ext uri="{FF2B5EF4-FFF2-40B4-BE49-F238E27FC236}">
              <a16:creationId xmlns="" xmlns:a16="http://schemas.microsoft.com/office/drawing/2014/main" id="{00000000-0008-0000-0400-0000BB040000}"/>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2" name="Text Box 18">
          <a:extLst>
            <a:ext uri="{FF2B5EF4-FFF2-40B4-BE49-F238E27FC236}">
              <a16:creationId xmlns="" xmlns:a16="http://schemas.microsoft.com/office/drawing/2014/main" id="{00000000-0008-0000-0400-0000BC040000}"/>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3" name="Text Box 19">
          <a:extLst>
            <a:ext uri="{FF2B5EF4-FFF2-40B4-BE49-F238E27FC236}">
              <a16:creationId xmlns="" xmlns:a16="http://schemas.microsoft.com/office/drawing/2014/main" id="{00000000-0008-0000-0400-0000BD040000}"/>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14" name="Text Box 15">
          <a:extLst>
            <a:ext uri="{FF2B5EF4-FFF2-40B4-BE49-F238E27FC236}">
              <a16:creationId xmlns="" xmlns:a16="http://schemas.microsoft.com/office/drawing/2014/main" id="{00000000-0008-0000-0400-0000BE040000}"/>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5" name="Text Box 16">
          <a:extLst>
            <a:ext uri="{FF2B5EF4-FFF2-40B4-BE49-F238E27FC236}">
              <a16:creationId xmlns="" xmlns:a16="http://schemas.microsoft.com/office/drawing/2014/main" id="{00000000-0008-0000-0400-0000BF040000}"/>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6" name="Text Box 17">
          <a:extLst>
            <a:ext uri="{FF2B5EF4-FFF2-40B4-BE49-F238E27FC236}">
              <a16:creationId xmlns="" xmlns:a16="http://schemas.microsoft.com/office/drawing/2014/main" id="{00000000-0008-0000-0400-0000C0040000}"/>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7" name="Text Box 18">
          <a:extLst>
            <a:ext uri="{FF2B5EF4-FFF2-40B4-BE49-F238E27FC236}">
              <a16:creationId xmlns="" xmlns:a16="http://schemas.microsoft.com/office/drawing/2014/main" id="{00000000-0008-0000-0400-0000C1040000}"/>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8" name="Text Box 19">
          <a:extLst>
            <a:ext uri="{FF2B5EF4-FFF2-40B4-BE49-F238E27FC236}">
              <a16:creationId xmlns="" xmlns:a16="http://schemas.microsoft.com/office/drawing/2014/main" id="{00000000-0008-0000-0400-0000C2040000}"/>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19" name="Text Box 16">
          <a:extLst>
            <a:ext uri="{FF2B5EF4-FFF2-40B4-BE49-F238E27FC236}">
              <a16:creationId xmlns="" xmlns:a16="http://schemas.microsoft.com/office/drawing/2014/main" id="{00000000-0008-0000-0400-0000C3040000}"/>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0" name="Text Box 17">
          <a:extLst>
            <a:ext uri="{FF2B5EF4-FFF2-40B4-BE49-F238E27FC236}">
              <a16:creationId xmlns="" xmlns:a16="http://schemas.microsoft.com/office/drawing/2014/main" id="{00000000-0008-0000-0400-0000C4040000}"/>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1" name="Text Box 18">
          <a:extLst>
            <a:ext uri="{FF2B5EF4-FFF2-40B4-BE49-F238E27FC236}">
              <a16:creationId xmlns="" xmlns:a16="http://schemas.microsoft.com/office/drawing/2014/main" id="{00000000-0008-0000-0400-0000C5040000}"/>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2" name="Text Box 19">
          <a:extLst>
            <a:ext uri="{FF2B5EF4-FFF2-40B4-BE49-F238E27FC236}">
              <a16:creationId xmlns="" xmlns:a16="http://schemas.microsoft.com/office/drawing/2014/main" id="{00000000-0008-0000-0400-0000C6040000}"/>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442269"/>
    <xdr:sp macro="" textlink="">
      <xdr:nvSpPr>
        <xdr:cNvPr id="1223" name="Text Box 15">
          <a:extLst>
            <a:ext uri="{FF2B5EF4-FFF2-40B4-BE49-F238E27FC236}">
              <a16:creationId xmlns="" xmlns:a16="http://schemas.microsoft.com/office/drawing/2014/main" id="{00000000-0008-0000-0400-0000C7040000}"/>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4" name="Text Box 16">
          <a:extLst>
            <a:ext uri="{FF2B5EF4-FFF2-40B4-BE49-F238E27FC236}">
              <a16:creationId xmlns="" xmlns:a16="http://schemas.microsoft.com/office/drawing/2014/main" id="{00000000-0008-0000-0400-0000C8040000}"/>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5" name="Text Box 17">
          <a:extLst>
            <a:ext uri="{FF2B5EF4-FFF2-40B4-BE49-F238E27FC236}">
              <a16:creationId xmlns="" xmlns:a16="http://schemas.microsoft.com/office/drawing/2014/main" id="{00000000-0008-0000-0400-0000C9040000}"/>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6" name="Text Box 18">
          <a:extLst>
            <a:ext uri="{FF2B5EF4-FFF2-40B4-BE49-F238E27FC236}">
              <a16:creationId xmlns="" xmlns:a16="http://schemas.microsoft.com/office/drawing/2014/main" id="{00000000-0008-0000-0400-0000CA040000}"/>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7" name="Text Box 19">
          <a:extLst>
            <a:ext uri="{FF2B5EF4-FFF2-40B4-BE49-F238E27FC236}">
              <a16:creationId xmlns="" xmlns:a16="http://schemas.microsoft.com/office/drawing/2014/main" id="{00000000-0008-0000-0400-0000CB040000}"/>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228" name="Text Box 15">
          <a:extLst>
            <a:ext uri="{FF2B5EF4-FFF2-40B4-BE49-F238E27FC236}">
              <a16:creationId xmlns="" xmlns:a16="http://schemas.microsoft.com/office/drawing/2014/main" id="{00000000-0008-0000-0400-0000CC040000}"/>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9" name="Text Box 16">
          <a:extLst>
            <a:ext uri="{FF2B5EF4-FFF2-40B4-BE49-F238E27FC236}">
              <a16:creationId xmlns="" xmlns:a16="http://schemas.microsoft.com/office/drawing/2014/main" id="{00000000-0008-0000-0400-0000CD04000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0" name="Text Box 17">
          <a:extLst>
            <a:ext uri="{FF2B5EF4-FFF2-40B4-BE49-F238E27FC236}">
              <a16:creationId xmlns="" xmlns:a16="http://schemas.microsoft.com/office/drawing/2014/main" id="{00000000-0008-0000-0400-0000CE04000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1" name="Text Box 18">
          <a:extLst>
            <a:ext uri="{FF2B5EF4-FFF2-40B4-BE49-F238E27FC236}">
              <a16:creationId xmlns="" xmlns:a16="http://schemas.microsoft.com/office/drawing/2014/main" id="{00000000-0008-0000-0400-0000CF04000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2" name="Text Box 19">
          <a:extLst>
            <a:ext uri="{FF2B5EF4-FFF2-40B4-BE49-F238E27FC236}">
              <a16:creationId xmlns="" xmlns:a16="http://schemas.microsoft.com/office/drawing/2014/main" id="{00000000-0008-0000-0400-0000D004000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3" name="Text Box 16">
          <a:extLst>
            <a:ext uri="{FF2B5EF4-FFF2-40B4-BE49-F238E27FC236}">
              <a16:creationId xmlns="" xmlns:a16="http://schemas.microsoft.com/office/drawing/2014/main" id="{00000000-0008-0000-0400-0000D1040000}"/>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4" name="Text Box 17">
          <a:extLst>
            <a:ext uri="{FF2B5EF4-FFF2-40B4-BE49-F238E27FC236}">
              <a16:creationId xmlns="" xmlns:a16="http://schemas.microsoft.com/office/drawing/2014/main" id="{00000000-0008-0000-0400-0000D2040000}"/>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5" name="Text Box 18">
          <a:extLst>
            <a:ext uri="{FF2B5EF4-FFF2-40B4-BE49-F238E27FC236}">
              <a16:creationId xmlns="" xmlns:a16="http://schemas.microsoft.com/office/drawing/2014/main" id="{00000000-0008-0000-0400-0000D3040000}"/>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6" name="Text Box 19">
          <a:extLst>
            <a:ext uri="{FF2B5EF4-FFF2-40B4-BE49-F238E27FC236}">
              <a16:creationId xmlns="" xmlns:a16="http://schemas.microsoft.com/office/drawing/2014/main" id="{00000000-0008-0000-0400-0000D4040000}"/>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237" name="Text Box 15">
          <a:extLst>
            <a:ext uri="{FF2B5EF4-FFF2-40B4-BE49-F238E27FC236}">
              <a16:creationId xmlns="" xmlns:a16="http://schemas.microsoft.com/office/drawing/2014/main" id="{00000000-0008-0000-0400-0000D5040000}"/>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38" name="Text Box 15">
          <a:extLst>
            <a:ext uri="{FF2B5EF4-FFF2-40B4-BE49-F238E27FC236}">
              <a16:creationId xmlns="" xmlns:a16="http://schemas.microsoft.com/office/drawing/2014/main" id="{00000000-0008-0000-0400-0000D604000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9" name="Text Box 16">
          <a:extLst>
            <a:ext uri="{FF2B5EF4-FFF2-40B4-BE49-F238E27FC236}">
              <a16:creationId xmlns="" xmlns:a16="http://schemas.microsoft.com/office/drawing/2014/main" id="{00000000-0008-0000-0400-0000D7040000}"/>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0" name="Text Box 17">
          <a:extLst>
            <a:ext uri="{FF2B5EF4-FFF2-40B4-BE49-F238E27FC236}">
              <a16:creationId xmlns="" xmlns:a16="http://schemas.microsoft.com/office/drawing/2014/main" id="{00000000-0008-0000-0400-0000D8040000}"/>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1" name="Text Box 18">
          <a:extLst>
            <a:ext uri="{FF2B5EF4-FFF2-40B4-BE49-F238E27FC236}">
              <a16:creationId xmlns="" xmlns:a16="http://schemas.microsoft.com/office/drawing/2014/main" id="{00000000-0008-0000-0400-0000D9040000}"/>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2" name="Text Box 19">
          <a:extLst>
            <a:ext uri="{FF2B5EF4-FFF2-40B4-BE49-F238E27FC236}">
              <a16:creationId xmlns="" xmlns:a16="http://schemas.microsoft.com/office/drawing/2014/main" id="{00000000-0008-0000-0400-0000DA040000}"/>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3" name="Text Box 15">
          <a:extLst>
            <a:ext uri="{FF2B5EF4-FFF2-40B4-BE49-F238E27FC236}">
              <a16:creationId xmlns="" xmlns:a16="http://schemas.microsoft.com/office/drawing/2014/main" id="{00000000-0008-0000-0400-0000DB040000}"/>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4" name="Text Box 16">
          <a:extLst>
            <a:ext uri="{FF2B5EF4-FFF2-40B4-BE49-F238E27FC236}">
              <a16:creationId xmlns="" xmlns:a16="http://schemas.microsoft.com/office/drawing/2014/main" id="{00000000-0008-0000-0400-0000DC04000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5" name="Text Box 17">
          <a:extLst>
            <a:ext uri="{FF2B5EF4-FFF2-40B4-BE49-F238E27FC236}">
              <a16:creationId xmlns="" xmlns:a16="http://schemas.microsoft.com/office/drawing/2014/main" id="{00000000-0008-0000-0400-0000DD04000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6" name="Text Box 18">
          <a:extLst>
            <a:ext uri="{FF2B5EF4-FFF2-40B4-BE49-F238E27FC236}">
              <a16:creationId xmlns="" xmlns:a16="http://schemas.microsoft.com/office/drawing/2014/main" id="{00000000-0008-0000-0400-0000DE04000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7" name="Text Box 19">
          <a:extLst>
            <a:ext uri="{FF2B5EF4-FFF2-40B4-BE49-F238E27FC236}">
              <a16:creationId xmlns="" xmlns:a16="http://schemas.microsoft.com/office/drawing/2014/main" id="{00000000-0008-0000-0400-0000DF04000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8" name="Text Box 15">
          <a:extLst>
            <a:ext uri="{FF2B5EF4-FFF2-40B4-BE49-F238E27FC236}">
              <a16:creationId xmlns="" xmlns:a16="http://schemas.microsoft.com/office/drawing/2014/main" id="{00000000-0008-0000-0400-0000E004000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331"/>
    <xdr:sp macro="" textlink="">
      <xdr:nvSpPr>
        <xdr:cNvPr id="1249" name="Text Box 15">
          <a:extLst>
            <a:ext uri="{FF2B5EF4-FFF2-40B4-BE49-F238E27FC236}">
              <a16:creationId xmlns="" xmlns:a16="http://schemas.microsoft.com/office/drawing/2014/main" id="{00000000-0008-0000-0400-0000E1040000}"/>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0" name="Text Box 16">
          <a:extLst>
            <a:ext uri="{FF2B5EF4-FFF2-40B4-BE49-F238E27FC236}">
              <a16:creationId xmlns="" xmlns:a16="http://schemas.microsoft.com/office/drawing/2014/main" id="{00000000-0008-0000-0400-0000E204000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1" name="Text Box 17">
          <a:extLst>
            <a:ext uri="{FF2B5EF4-FFF2-40B4-BE49-F238E27FC236}">
              <a16:creationId xmlns="" xmlns:a16="http://schemas.microsoft.com/office/drawing/2014/main" id="{00000000-0008-0000-0400-0000E304000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2" name="Text Box 18">
          <a:extLst>
            <a:ext uri="{FF2B5EF4-FFF2-40B4-BE49-F238E27FC236}">
              <a16:creationId xmlns="" xmlns:a16="http://schemas.microsoft.com/office/drawing/2014/main" id="{00000000-0008-0000-0400-0000E404000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3" name="Text Box 19">
          <a:extLst>
            <a:ext uri="{FF2B5EF4-FFF2-40B4-BE49-F238E27FC236}">
              <a16:creationId xmlns="" xmlns:a16="http://schemas.microsoft.com/office/drawing/2014/main" id="{00000000-0008-0000-0400-0000E504000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54" name="Text Box 15">
          <a:extLst>
            <a:ext uri="{FF2B5EF4-FFF2-40B4-BE49-F238E27FC236}">
              <a16:creationId xmlns="" xmlns:a16="http://schemas.microsoft.com/office/drawing/2014/main" id="{00000000-0008-0000-0400-0000E604000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255" name="Text Box 15">
          <a:extLst>
            <a:ext uri="{FF2B5EF4-FFF2-40B4-BE49-F238E27FC236}">
              <a16:creationId xmlns="" xmlns:a16="http://schemas.microsoft.com/office/drawing/2014/main" id="{00000000-0008-0000-0400-0000E7040000}"/>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56" name="Text Box 15">
          <a:extLst>
            <a:ext uri="{FF2B5EF4-FFF2-40B4-BE49-F238E27FC236}">
              <a16:creationId xmlns="" xmlns:a16="http://schemas.microsoft.com/office/drawing/2014/main" id="{00000000-0008-0000-0400-0000E8040000}"/>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7" name="Text Box 16">
          <a:extLst>
            <a:ext uri="{FF2B5EF4-FFF2-40B4-BE49-F238E27FC236}">
              <a16:creationId xmlns="" xmlns:a16="http://schemas.microsoft.com/office/drawing/2014/main" id="{00000000-0008-0000-0400-0000E904000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8" name="Text Box 17">
          <a:extLst>
            <a:ext uri="{FF2B5EF4-FFF2-40B4-BE49-F238E27FC236}">
              <a16:creationId xmlns="" xmlns:a16="http://schemas.microsoft.com/office/drawing/2014/main" id="{00000000-0008-0000-0400-0000EA04000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9" name="Text Box 18">
          <a:extLst>
            <a:ext uri="{FF2B5EF4-FFF2-40B4-BE49-F238E27FC236}">
              <a16:creationId xmlns="" xmlns:a16="http://schemas.microsoft.com/office/drawing/2014/main" id="{00000000-0008-0000-0400-0000EB04000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0" name="Text Box 19">
          <a:extLst>
            <a:ext uri="{FF2B5EF4-FFF2-40B4-BE49-F238E27FC236}">
              <a16:creationId xmlns="" xmlns:a16="http://schemas.microsoft.com/office/drawing/2014/main" id="{00000000-0008-0000-0400-0000EC04000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61" name="Text Box 15">
          <a:extLst>
            <a:ext uri="{FF2B5EF4-FFF2-40B4-BE49-F238E27FC236}">
              <a16:creationId xmlns="" xmlns:a16="http://schemas.microsoft.com/office/drawing/2014/main" id="{00000000-0008-0000-0400-0000ED040000}"/>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2" name="Text Box 16">
          <a:extLst>
            <a:ext uri="{FF2B5EF4-FFF2-40B4-BE49-F238E27FC236}">
              <a16:creationId xmlns="" xmlns:a16="http://schemas.microsoft.com/office/drawing/2014/main" id="{00000000-0008-0000-0400-0000EE040000}"/>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3" name="Text Box 17">
          <a:extLst>
            <a:ext uri="{FF2B5EF4-FFF2-40B4-BE49-F238E27FC236}">
              <a16:creationId xmlns="" xmlns:a16="http://schemas.microsoft.com/office/drawing/2014/main" id="{00000000-0008-0000-0400-0000EF040000}"/>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4" name="Text Box 18">
          <a:extLst>
            <a:ext uri="{FF2B5EF4-FFF2-40B4-BE49-F238E27FC236}">
              <a16:creationId xmlns="" xmlns:a16="http://schemas.microsoft.com/office/drawing/2014/main" id="{00000000-0008-0000-0400-0000F0040000}"/>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5" name="Text Box 19">
          <a:extLst>
            <a:ext uri="{FF2B5EF4-FFF2-40B4-BE49-F238E27FC236}">
              <a16:creationId xmlns="" xmlns:a16="http://schemas.microsoft.com/office/drawing/2014/main" id="{00000000-0008-0000-0400-0000F1040000}"/>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66" name="Text Box 15">
          <a:extLst>
            <a:ext uri="{FF2B5EF4-FFF2-40B4-BE49-F238E27FC236}">
              <a16:creationId xmlns="" xmlns:a16="http://schemas.microsoft.com/office/drawing/2014/main" id="{00000000-0008-0000-0400-0000F2040000}"/>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7" name="Text Box 16">
          <a:extLst>
            <a:ext uri="{FF2B5EF4-FFF2-40B4-BE49-F238E27FC236}">
              <a16:creationId xmlns="" xmlns:a16="http://schemas.microsoft.com/office/drawing/2014/main" id="{00000000-0008-0000-0400-0000F304000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8" name="Text Box 17">
          <a:extLst>
            <a:ext uri="{FF2B5EF4-FFF2-40B4-BE49-F238E27FC236}">
              <a16:creationId xmlns="" xmlns:a16="http://schemas.microsoft.com/office/drawing/2014/main" id="{00000000-0008-0000-0400-0000F404000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9" name="Text Box 18">
          <a:extLst>
            <a:ext uri="{FF2B5EF4-FFF2-40B4-BE49-F238E27FC236}">
              <a16:creationId xmlns="" xmlns:a16="http://schemas.microsoft.com/office/drawing/2014/main" id="{00000000-0008-0000-0400-0000F504000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0" name="Text Box 19">
          <a:extLst>
            <a:ext uri="{FF2B5EF4-FFF2-40B4-BE49-F238E27FC236}">
              <a16:creationId xmlns="" xmlns:a16="http://schemas.microsoft.com/office/drawing/2014/main" id="{00000000-0008-0000-0400-0000F604000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271" name="Text Box 15">
          <a:extLst>
            <a:ext uri="{FF2B5EF4-FFF2-40B4-BE49-F238E27FC236}">
              <a16:creationId xmlns="" xmlns:a16="http://schemas.microsoft.com/office/drawing/2014/main" id="{00000000-0008-0000-0400-0000F704000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2" name="Text Box 16">
          <a:extLst>
            <a:ext uri="{FF2B5EF4-FFF2-40B4-BE49-F238E27FC236}">
              <a16:creationId xmlns="" xmlns:a16="http://schemas.microsoft.com/office/drawing/2014/main" id="{00000000-0008-0000-0400-0000F8040000}"/>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3" name="Text Box 17">
          <a:extLst>
            <a:ext uri="{FF2B5EF4-FFF2-40B4-BE49-F238E27FC236}">
              <a16:creationId xmlns="" xmlns:a16="http://schemas.microsoft.com/office/drawing/2014/main" id="{00000000-0008-0000-0400-0000F9040000}"/>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4" name="Text Box 18">
          <a:extLst>
            <a:ext uri="{FF2B5EF4-FFF2-40B4-BE49-F238E27FC236}">
              <a16:creationId xmlns="" xmlns:a16="http://schemas.microsoft.com/office/drawing/2014/main" id="{00000000-0008-0000-0400-0000FA040000}"/>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5" name="Text Box 19">
          <a:extLst>
            <a:ext uri="{FF2B5EF4-FFF2-40B4-BE49-F238E27FC236}">
              <a16:creationId xmlns="" xmlns:a16="http://schemas.microsoft.com/office/drawing/2014/main" id="{00000000-0008-0000-0400-0000FB040000}"/>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76" name="Text Box 15">
          <a:extLst>
            <a:ext uri="{FF2B5EF4-FFF2-40B4-BE49-F238E27FC236}">
              <a16:creationId xmlns="" xmlns:a16="http://schemas.microsoft.com/office/drawing/2014/main" id="{00000000-0008-0000-0400-0000FC040000}"/>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7" name="Text Box 16">
          <a:extLst>
            <a:ext uri="{FF2B5EF4-FFF2-40B4-BE49-F238E27FC236}">
              <a16:creationId xmlns="" xmlns:a16="http://schemas.microsoft.com/office/drawing/2014/main" id="{00000000-0008-0000-0400-0000FD040000}"/>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8" name="Text Box 17">
          <a:extLst>
            <a:ext uri="{FF2B5EF4-FFF2-40B4-BE49-F238E27FC236}">
              <a16:creationId xmlns="" xmlns:a16="http://schemas.microsoft.com/office/drawing/2014/main" id="{00000000-0008-0000-0400-0000FE040000}"/>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9" name="Text Box 18">
          <a:extLst>
            <a:ext uri="{FF2B5EF4-FFF2-40B4-BE49-F238E27FC236}">
              <a16:creationId xmlns="" xmlns:a16="http://schemas.microsoft.com/office/drawing/2014/main" id="{00000000-0008-0000-0400-0000FF040000}"/>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0" name="Text Box 19">
          <a:extLst>
            <a:ext uri="{FF2B5EF4-FFF2-40B4-BE49-F238E27FC236}">
              <a16:creationId xmlns="" xmlns:a16="http://schemas.microsoft.com/office/drawing/2014/main" id="{00000000-0008-0000-0400-000000050000}"/>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281" name="Text Box 15">
          <a:extLst>
            <a:ext uri="{FF2B5EF4-FFF2-40B4-BE49-F238E27FC236}">
              <a16:creationId xmlns="" xmlns:a16="http://schemas.microsoft.com/office/drawing/2014/main" id="{00000000-0008-0000-0400-000001050000}"/>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82" name="Text Box 15">
          <a:extLst>
            <a:ext uri="{FF2B5EF4-FFF2-40B4-BE49-F238E27FC236}">
              <a16:creationId xmlns="" xmlns:a16="http://schemas.microsoft.com/office/drawing/2014/main" id="{00000000-0008-0000-0400-000002050000}"/>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3" name="Text Box 16">
          <a:extLst>
            <a:ext uri="{FF2B5EF4-FFF2-40B4-BE49-F238E27FC236}">
              <a16:creationId xmlns="" xmlns:a16="http://schemas.microsoft.com/office/drawing/2014/main" id="{00000000-0008-0000-0400-00000305000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4" name="Text Box 17">
          <a:extLst>
            <a:ext uri="{FF2B5EF4-FFF2-40B4-BE49-F238E27FC236}">
              <a16:creationId xmlns="" xmlns:a16="http://schemas.microsoft.com/office/drawing/2014/main" id="{00000000-0008-0000-0400-00000405000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5" name="Text Box 18">
          <a:extLst>
            <a:ext uri="{FF2B5EF4-FFF2-40B4-BE49-F238E27FC236}">
              <a16:creationId xmlns="" xmlns:a16="http://schemas.microsoft.com/office/drawing/2014/main" id="{00000000-0008-0000-0400-00000505000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6" name="Text Box 19">
          <a:extLst>
            <a:ext uri="{FF2B5EF4-FFF2-40B4-BE49-F238E27FC236}">
              <a16:creationId xmlns="" xmlns:a16="http://schemas.microsoft.com/office/drawing/2014/main" id="{00000000-0008-0000-0400-00000605000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87" name="Text Box 15">
          <a:extLst>
            <a:ext uri="{FF2B5EF4-FFF2-40B4-BE49-F238E27FC236}">
              <a16:creationId xmlns="" xmlns:a16="http://schemas.microsoft.com/office/drawing/2014/main" id="{00000000-0008-0000-0400-000007050000}"/>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8" name="Text Box 16">
          <a:extLst>
            <a:ext uri="{FF2B5EF4-FFF2-40B4-BE49-F238E27FC236}">
              <a16:creationId xmlns="" xmlns:a16="http://schemas.microsoft.com/office/drawing/2014/main" id="{00000000-0008-0000-0400-000008050000}"/>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9" name="Text Box 17">
          <a:extLst>
            <a:ext uri="{FF2B5EF4-FFF2-40B4-BE49-F238E27FC236}">
              <a16:creationId xmlns="" xmlns:a16="http://schemas.microsoft.com/office/drawing/2014/main" id="{00000000-0008-0000-0400-000009050000}"/>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90" name="Text Box 18">
          <a:extLst>
            <a:ext uri="{FF2B5EF4-FFF2-40B4-BE49-F238E27FC236}">
              <a16:creationId xmlns="" xmlns:a16="http://schemas.microsoft.com/office/drawing/2014/main" id="{00000000-0008-0000-0400-00000A050000}"/>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91" name="Text Box 19">
          <a:extLst>
            <a:ext uri="{FF2B5EF4-FFF2-40B4-BE49-F238E27FC236}">
              <a16:creationId xmlns="" xmlns:a16="http://schemas.microsoft.com/office/drawing/2014/main" id="{00000000-0008-0000-0400-00000B050000}"/>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92" name="Text Box 15">
          <a:extLst>
            <a:ext uri="{FF2B5EF4-FFF2-40B4-BE49-F238E27FC236}">
              <a16:creationId xmlns="" xmlns:a16="http://schemas.microsoft.com/office/drawing/2014/main" id="{00000000-0008-0000-0400-00000C050000}"/>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3" name="Text Box 16">
          <a:extLst>
            <a:ext uri="{FF2B5EF4-FFF2-40B4-BE49-F238E27FC236}">
              <a16:creationId xmlns="" xmlns:a16="http://schemas.microsoft.com/office/drawing/2014/main" id="{00000000-0008-0000-0400-00000D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4" name="Text Box 17">
          <a:extLst>
            <a:ext uri="{FF2B5EF4-FFF2-40B4-BE49-F238E27FC236}">
              <a16:creationId xmlns="" xmlns:a16="http://schemas.microsoft.com/office/drawing/2014/main" id="{00000000-0008-0000-0400-00000E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5" name="Text Box 18">
          <a:extLst>
            <a:ext uri="{FF2B5EF4-FFF2-40B4-BE49-F238E27FC236}">
              <a16:creationId xmlns="" xmlns:a16="http://schemas.microsoft.com/office/drawing/2014/main" id="{00000000-0008-0000-0400-00000F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6" name="Text Box 19">
          <a:extLst>
            <a:ext uri="{FF2B5EF4-FFF2-40B4-BE49-F238E27FC236}">
              <a16:creationId xmlns="" xmlns:a16="http://schemas.microsoft.com/office/drawing/2014/main" id="{00000000-0008-0000-0400-000010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7" name="Text Box 16">
          <a:extLst>
            <a:ext uri="{FF2B5EF4-FFF2-40B4-BE49-F238E27FC236}">
              <a16:creationId xmlns="" xmlns:a16="http://schemas.microsoft.com/office/drawing/2014/main" id="{00000000-0008-0000-0400-000011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8" name="Text Box 17">
          <a:extLst>
            <a:ext uri="{FF2B5EF4-FFF2-40B4-BE49-F238E27FC236}">
              <a16:creationId xmlns="" xmlns:a16="http://schemas.microsoft.com/office/drawing/2014/main" id="{00000000-0008-0000-0400-000012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9" name="Text Box 18">
          <a:extLst>
            <a:ext uri="{FF2B5EF4-FFF2-40B4-BE49-F238E27FC236}">
              <a16:creationId xmlns="" xmlns:a16="http://schemas.microsoft.com/office/drawing/2014/main" id="{00000000-0008-0000-0400-000013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00" name="Text Box 19">
          <a:extLst>
            <a:ext uri="{FF2B5EF4-FFF2-40B4-BE49-F238E27FC236}">
              <a16:creationId xmlns="" xmlns:a16="http://schemas.microsoft.com/office/drawing/2014/main" id="{00000000-0008-0000-0400-000014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1" name="Text Box 16">
          <a:extLst>
            <a:ext uri="{FF2B5EF4-FFF2-40B4-BE49-F238E27FC236}">
              <a16:creationId xmlns="" xmlns:a16="http://schemas.microsoft.com/office/drawing/2014/main" id="{00000000-0008-0000-0400-000015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2" name="Text Box 17">
          <a:extLst>
            <a:ext uri="{FF2B5EF4-FFF2-40B4-BE49-F238E27FC236}">
              <a16:creationId xmlns="" xmlns:a16="http://schemas.microsoft.com/office/drawing/2014/main" id="{00000000-0008-0000-0400-000016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3" name="Text Box 18">
          <a:extLst>
            <a:ext uri="{FF2B5EF4-FFF2-40B4-BE49-F238E27FC236}">
              <a16:creationId xmlns="" xmlns:a16="http://schemas.microsoft.com/office/drawing/2014/main" id="{00000000-0008-0000-0400-000017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4" name="Text Box 19">
          <a:extLst>
            <a:ext uri="{FF2B5EF4-FFF2-40B4-BE49-F238E27FC236}">
              <a16:creationId xmlns="" xmlns:a16="http://schemas.microsoft.com/office/drawing/2014/main" id="{00000000-0008-0000-0400-000018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05" name="Text Box 15">
          <a:extLst>
            <a:ext uri="{FF2B5EF4-FFF2-40B4-BE49-F238E27FC236}">
              <a16:creationId xmlns="" xmlns:a16="http://schemas.microsoft.com/office/drawing/2014/main" id="{00000000-0008-0000-0400-000019050000}"/>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6" name="Text Box 16">
          <a:extLst>
            <a:ext uri="{FF2B5EF4-FFF2-40B4-BE49-F238E27FC236}">
              <a16:creationId xmlns="" xmlns:a16="http://schemas.microsoft.com/office/drawing/2014/main" id="{00000000-0008-0000-0400-00001A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7" name="Text Box 17">
          <a:extLst>
            <a:ext uri="{FF2B5EF4-FFF2-40B4-BE49-F238E27FC236}">
              <a16:creationId xmlns="" xmlns:a16="http://schemas.microsoft.com/office/drawing/2014/main" id="{00000000-0008-0000-0400-00001B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8" name="Text Box 18">
          <a:extLst>
            <a:ext uri="{FF2B5EF4-FFF2-40B4-BE49-F238E27FC236}">
              <a16:creationId xmlns="" xmlns:a16="http://schemas.microsoft.com/office/drawing/2014/main" id="{00000000-0008-0000-0400-00001C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9" name="Text Box 19">
          <a:extLst>
            <a:ext uri="{FF2B5EF4-FFF2-40B4-BE49-F238E27FC236}">
              <a16:creationId xmlns="" xmlns:a16="http://schemas.microsoft.com/office/drawing/2014/main" id="{00000000-0008-0000-0400-00001D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10" name="Text Box 15">
          <a:extLst>
            <a:ext uri="{FF2B5EF4-FFF2-40B4-BE49-F238E27FC236}">
              <a16:creationId xmlns="" xmlns:a16="http://schemas.microsoft.com/office/drawing/2014/main" id="{00000000-0008-0000-0400-00001E050000}"/>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11" name="Text Box 15">
          <a:extLst>
            <a:ext uri="{FF2B5EF4-FFF2-40B4-BE49-F238E27FC236}">
              <a16:creationId xmlns="" xmlns:a16="http://schemas.microsoft.com/office/drawing/2014/main" id="{00000000-0008-0000-0400-00001F050000}"/>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2" name="Text Box 16">
          <a:extLst>
            <a:ext uri="{FF2B5EF4-FFF2-40B4-BE49-F238E27FC236}">
              <a16:creationId xmlns="" xmlns:a16="http://schemas.microsoft.com/office/drawing/2014/main" id="{00000000-0008-0000-0400-000020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3" name="Text Box 17">
          <a:extLst>
            <a:ext uri="{FF2B5EF4-FFF2-40B4-BE49-F238E27FC236}">
              <a16:creationId xmlns="" xmlns:a16="http://schemas.microsoft.com/office/drawing/2014/main" id="{00000000-0008-0000-0400-000021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4" name="Text Box 18">
          <a:extLst>
            <a:ext uri="{FF2B5EF4-FFF2-40B4-BE49-F238E27FC236}">
              <a16:creationId xmlns="" xmlns:a16="http://schemas.microsoft.com/office/drawing/2014/main" id="{00000000-0008-0000-0400-000022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15" name="Text Box 15">
          <a:extLst>
            <a:ext uri="{FF2B5EF4-FFF2-40B4-BE49-F238E27FC236}">
              <a16:creationId xmlns="" xmlns:a16="http://schemas.microsoft.com/office/drawing/2014/main" id="{00000000-0008-0000-0400-000023050000}"/>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6" name="Text Box 16">
          <a:extLst>
            <a:ext uri="{FF2B5EF4-FFF2-40B4-BE49-F238E27FC236}">
              <a16:creationId xmlns="" xmlns:a16="http://schemas.microsoft.com/office/drawing/2014/main" id="{00000000-0008-0000-0400-000024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7" name="Text Box 17">
          <a:extLst>
            <a:ext uri="{FF2B5EF4-FFF2-40B4-BE49-F238E27FC236}">
              <a16:creationId xmlns="" xmlns:a16="http://schemas.microsoft.com/office/drawing/2014/main" id="{00000000-0008-0000-0400-000025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8" name="Text Box 18">
          <a:extLst>
            <a:ext uri="{FF2B5EF4-FFF2-40B4-BE49-F238E27FC236}">
              <a16:creationId xmlns="" xmlns:a16="http://schemas.microsoft.com/office/drawing/2014/main" id="{00000000-0008-0000-0400-000026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9" name="Text Box 19">
          <a:extLst>
            <a:ext uri="{FF2B5EF4-FFF2-40B4-BE49-F238E27FC236}">
              <a16:creationId xmlns="" xmlns:a16="http://schemas.microsoft.com/office/drawing/2014/main" id="{00000000-0008-0000-0400-000027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20" name="Text Box 15">
          <a:extLst>
            <a:ext uri="{FF2B5EF4-FFF2-40B4-BE49-F238E27FC236}">
              <a16:creationId xmlns="" xmlns:a16="http://schemas.microsoft.com/office/drawing/2014/main" id="{00000000-0008-0000-0400-000028050000}"/>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1" name="Text Box 16">
          <a:extLst>
            <a:ext uri="{FF2B5EF4-FFF2-40B4-BE49-F238E27FC236}">
              <a16:creationId xmlns="" xmlns:a16="http://schemas.microsoft.com/office/drawing/2014/main" id="{00000000-0008-0000-0400-000029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2" name="Text Box 17">
          <a:extLst>
            <a:ext uri="{FF2B5EF4-FFF2-40B4-BE49-F238E27FC236}">
              <a16:creationId xmlns="" xmlns:a16="http://schemas.microsoft.com/office/drawing/2014/main" id="{00000000-0008-0000-0400-00002A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3" name="Text Box 18">
          <a:extLst>
            <a:ext uri="{FF2B5EF4-FFF2-40B4-BE49-F238E27FC236}">
              <a16:creationId xmlns="" xmlns:a16="http://schemas.microsoft.com/office/drawing/2014/main" id="{00000000-0008-0000-0400-00002B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4" name="Text Box 19">
          <a:extLst>
            <a:ext uri="{FF2B5EF4-FFF2-40B4-BE49-F238E27FC236}">
              <a16:creationId xmlns="" xmlns:a16="http://schemas.microsoft.com/office/drawing/2014/main" id="{00000000-0008-0000-0400-00002C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5" name="Text Box 16">
          <a:extLst>
            <a:ext uri="{FF2B5EF4-FFF2-40B4-BE49-F238E27FC236}">
              <a16:creationId xmlns="" xmlns:a16="http://schemas.microsoft.com/office/drawing/2014/main" id="{00000000-0008-0000-0400-00002D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6" name="Text Box 17">
          <a:extLst>
            <a:ext uri="{FF2B5EF4-FFF2-40B4-BE49-F238E27FC236}">
              <a16:creationId xmlns="" xmlns:a16="http://schemas.microsoft.com/office/drawing/2014/main" id="{00000000-0008-0000-0400-00002E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7" name="Text Box 18">
          <a:extLst>
            <a:ext uri="{FF2B5EF4-FFF2-40B4-BE49-F238E27FC236}">
              <a16:creationId xmlns="" xmlns:a16="http://schemas.microsoft.com/office/drawing/2014/main" id="{00000000-0008-0000-0400-00002F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8" name="Text Box 19">
          <a:extLst>
            <a:ext uri="{FF2B5EF4-FFF2-40B4-BE49-F238E27FC236}">
              <a16:creationId xmlns="" xmlns:a16="http://schemas.microsoft.com/office/drawing/2014/main" id="{00000000-0008-0000-0400-000030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29" name="Text Box 16">
          <a:extLst>
            <a:ext uri="{FF2B5EF4-FFF2-40B4-BE49-F238E27FC236}">
              <a16:creationId xmlns="" xmlns:a16="http://schemas.microsoft.com/office/drawing/2014/main" id="{00000000-0008-0000-0400-000031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0" name="Text Box 17">
          <a:extLst>
            <a:ext uri="{FF2B5EF4-FFF2-40B4-BE49-F238E27FC236}">
              <a16:creationId xmlns="" xmlns:a16="http://schemas.microsoft.com/office/drawing/2014/main" id="{00000000-0008-0000-0400-000032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1" name="Text Box 18">
          <a:extLst>
            <a:ext uri="{FF2B5EF4-FFF2-40B4-BE49-F238E27FC236}">
              <a16:creationId xmlns="" xmlns:a16="http://schemas.microsoft.com/office/drawing/2014/main" id="{00000000-0008-0000-0400-000033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2" name="Text Box 19">
          <a:extLst>
            <a:ext uri="{FF2B5EF4-FFF2-40B4-BE49-F238E27FC236}">
              <a16:creationId xmlns="" xmlns:a16="http://schemas.microsoft.com/office/drawing/2014/main" id="{00000000-0008-0000-0400-000034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3" name="Text Box 16">
          <a:extLst>
            <a:ext uri="{FF2B5EF4-FFF2-40B4-BE49-F238E27FC236}">
              <a16:creationId xmlns="" xmlns:a16="http://schemas.microsoft.com/office/drawing/2014/main" id="{00000000-0008-0000-0400-000035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4" name="Text Box 17">
          <a:extLst>
            <a:ext uri="{FF2B5EF4-FFF2-40B4-BE49-F238E27FC236}">
              <a16:creationId xmlns="" xmlns:a16="http://schemas.microsoft.com/office/drawing/2014/main" id="{00000000-0008-0000-0400-000036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5" name="Text Box 18">
          <a:extLst>
            <a:ext uri="{FF2B5EF4-FFF2-40B4-BE49-F238E27FC236}">
              <a16:creationId xmlns="" xmlns:a16="http://schemas.microsoft.com/office/drawing/2014/main" id="{00000000-0008-0000-0400-000037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6" name="Text Box 19">
          <a:extLst>
            <a:ext uri="{FF2B5EF4-FFF2-40B4-BE49-F238E27FC236}">
              <a16:creationId xmlns="" xmlns:a16="http://schemas.microsoft.com/office/drawing/2014/main" id="{00000000-0008-0000-0400-000038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37" name="Text Box 15">
          <a:extLst>
            <a:ext uri="{FF2B5EF4-FFF2-40B4-BE49-F238E27FC236}">
              <a16:creationId xmlns="" xmlns:a16="http://schemas.microsoft.com/office/drawing/2014/main" id="{00000000-0008-0000-0400-000039050000}"/>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38" name="Text Box 16">
          <a:extLst>
            <a:ext uri="{FF2B5EF4-FFF2-40B4-BE49-F238E27FC236}">
              <a16:creationId xmlns="" xmlns:a16="http://schemas.microsoft.com/office/drawing/2014/main" id="{00000000-0008-0000-0400-00003A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39" name="Text Box 17">
          <a:extLst>
            <a:ext uri="{FF2B5EF4-FFF2-40B4-BE49-F238E27FC236}">
              <a16:creationId xmlns="" xmlns:a16="http://schemas.microsoft.com/office/drawing/2014/main" id="{00000000-0008-0000-0400-00003B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40" name="Text Box 18">
          <a:extLst>
            <a:ext uri="{FF2B5EF4-FFF2-40B4-BE49-F238E27FC236}">
              <a16:creationId xmlns="" xmlns:a16="http://schemas.microsoft.com/office/drawing/2014/main" id="{00000000-0008-0000-0400-00003C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41" name="Text Box 19">
          <a:extLst>
            <a:ext uri="{FF2B5EF4-FFF2-40B4-BE49-F238E27FC236}">
              <a16:creationId xmlns="" xmlns:a16="http://schemas.microsoft.com/office/drawing/2014/main" id="{00000000-0008-0000-0400-00003D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42" name="Text Box 15">
          <a:extLst>
            <a:ext uri="{FF2B5EF4-FFF2-40B4-BE49-F238E27FC236}">
              <a16:creationId xmlns="" xmlns:a16="http://schemas.microsoft.com/office/drawing/2014/main" id="{00000000-0008-0000-0400-00003E050000}"/>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43" name="Text Box 15">
          <a:extLst>
            <a:ext uri="{FF2B5EF4-FFF2-40B4-BE49-F238E27FC236}">
              <a16:creationId xmlns="" xmlns:a16="http://schemas.microsoft.com/office/drawing/2014/main" id="{00000000-0008-0000-0400-00003F050000}"/>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4" name="Text Box 16">
          <a:extLst>
            <a:ext uri="{FF2B5EF4-FFF2-40B4-BE49-F238E27FC236}">
              <a16:creationId xmlns="" xmlns:a16="http://schemas.microsoft.com/office/drawing/2014/main" id="{00000000-0008-0000-0400-000040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5" name="Text Box 17">
          <a:extLst>
            <a:ext uri="{FF2B5EF4-FFF2-40B4-BE49-F238E27FC236}">
              <a16:creationId xmlns="" xmlns:a16="http://schemas.microsoft.com/office/drawing/2014/main" id="{00000000-0008-0000-0400-000041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6" name="Text Box 18">
          <a:extLst>
            <a:ext uri="{FF2B5EF4-FFF2-40B4-BE49-F238E27FC236}">
              <a16:creationId xmlns="" xmlns:a16="http://schemas.microsoft.com/office/drawing/2014/main" id="{00000000-0008-0000-0400-000042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47" name="Text Box 15">
          <a:extLst>
            <a:ext uri="{FF2B5EF4-FFF2-40B4-BE49-F238E27FC236}">
              <a16:creationId xmlns="" xmlns:a16="http://schemas.microsoft.com/office/drawing/2014/main" id="{00000000-0008-0000-0400-000043050000}"/>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48" name="Text Box 16">
          <a:extLst>
            <a:ext uri="{FF2B5EF4-FFF2-40B4-BE49-F238E27FC236}">
              <a16:creationId xmlns="" xmlns:a16="http://schemas.microsoft.com/office/drawing/2014/main" id="{00000000-0008-0000-0400-000044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49" name="Text Box 17">
          <a:extLst>
            <a:ext uri="{FF2B5EF4-FFF2-40B4-BE49-F238E27FC236}">
              <a16:creationId xmlns="" xmlns:a16="http://schemas.microsoft.com/office/drawing/2014/main" id="{00000000-0008-0000-0400-000045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0" name="Text Box 18">
          <a:extLst>
            <a:ext uri="{FF2B5EF4-FFF2-40B4-BE49-F238E27FC236}">
              <a16:creationId xmlns="" xmlns:a16="http://schemas.microsoft.com/office/drawing/2014/main" id="{00000000-0008-0000-0400-000046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1" name="Text Box 19">
          <a:extLst>
            <a:ext uri="{FF2B5EF4-FFF2-40B4-BE49-F238E27FC236}">
              <a16:creationId xmlns="" xmlns:a16="http://schemas.microsoft.com/office/drawing/2014/main" id="{00000000-0008-0000-0400-000047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52" name="Text Box 15">
          <a:extLst>
            <a:ext uri="{FF2B5EF4-FFF2-40B4-BE49-F238E27FC236}">
              <a16:creationId xmlns="" xmlns:a16="http://schemas.microsoft.com/office/drawing/2014/main" id="{00000000-0008-0000-0400-000048050000}"/>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3" name="Text Box 16">
          <a:extLst>
            <a:ext uri="{FF2B5EF4-FFF2-40B4-BE49-F238E27FC236}">
              <a16:creationId xmlns="" xmlns:a16="http://schemas.microsoft.com/office/drawing/2014/main" id="{00000000-0008-0000-0400-000049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4" name="Text Box 17">
          <a:extLst>
            <a:ext uri="{FF2B5EF4-FFF2-40B4-BE49-F238E27FC236}">
              <a16:creationId xmlns="" xmlns:a16="http://schemas.microsoft.com/office/drawing/2014/main" id="{00000000-0008-0000-0400-00004A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5" name="Text Box 18">
          <a:extLst>
            <a:ext uri="{FF2B5EF4-FFF2-40B4-BE49-F238E27FC236}">
              <a16:creationId xmlns="" xmlns:a16="http://schemas.microsoft.com/office/drawing/2014/main" id="{00000000-0008-0000-0400-00004B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6" name="Text Box 19">
          <a:extLst>
            <a:ext uri="{FF2B5EF4-FFF2-40B4-BE49-F238E27FC236}">
              <a16:creationId xmlns="" xmlns:a16="http://schemas.microsoft.com/office/drawing/2014/main" id="{00000000-0008-0000-0400-00004C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7" name="Text Box 16">
          <a:extLst>
            <a:ext uri="{FF2B5EF4-FFF2-40B4-BE49-F238E27FC236}">
              <a16:creationId xmlns="" xmlns:a16="http://schemas.microsoft.com/office/drawing/2014/main" id="{00000000-0008-0000-0400-00004D050000}"/>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8" name="Text Box 17">
          <a:extLst>
            <a:ext uri="{FF2B5EF4-FFF2-40B4-BE49-F238E27FC236}">
              <a16:creationId xmlns="" xmlns:a16="http://schemas.microsoft.com/office/drawing/2014/main" id="{00000000-0008-0000-0400-00004E050000}"/>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9" name="Text Box 18">
          <a:extLst>
            <a:ext uri="{FF2B5EF4-FFF2-40B4-BE49-F238E27FC236}">
              <a16:creationId xmlns="" xmlns:a16="http://schemas.microsoft.com/office/drawing/2014/main" id="{00000000-0008-0000-0400-00004F050000}"/>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60" name="Text Box 19">
          <a:extLst>
            <a:ext uri="{FF2B5EF4-FFF2-40B4-BE49-F238E27FC236}">
              <a16:creationId xmlns="" xmlns:a16="http://schemas.microsoft.com/office/drawing/2014/main" id="{00000000-0008-0000-0400-000050050000}"/>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1" name="Text Box 16">
          <a:extLst>
            <a:ext uri="{FF2B5EF4-FFF2-40B4-BE49-F238E27FC236}">
              <a16:creationId xmlns="" xmlns:a16="http://schemas.microsoft.com/office/drawing/2014/main" id="{00000000-0008-0000-0400-000051050000}"/>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2" name="Text Box 17">
          <a:extLst>
            <a:ext uri="{FF2B5EF4-FFF2-40B4-BE49-F238E27FC236}">
              <a16:creationId xmlns="" xmlns:a16="http://schemas.microsoft.com/office/drawing/2014/main" id="{00000000-0008-0000-0400-000052050000}"/>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3" name="Text Box 18">
          <a:extLst>
            <a:ext uri="{FF2B5EF4-FFF2-40B4-BE49-F238E27FC236}">
              <a16:creationId xmlns="" xmlns:a16="http://schemas.microsoft.com/office/drawing/2014/main" id="{00000000-0008-0000-0400-000053050000}"/>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4" name="Text Box 19">
          <a:extLst>
            <a:ext uri="{FF2B5EF4-FFF2-40B4-BE49-F238E27FC236}">
              <a16:creationId xmlns="" xmlns:a16="http://schemas.microsoft.com/office/drawing/2014/main" id="{00000000-0008-0000-0400-000054050000}"/>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5" name="Text Box 16">
          <a:extLst>
            <a:ext uri="{FF2B5EF4-FFF2-40B4-BE49-F238E27FC236}">
              <a16:creationId xmlns="" xmlns:a16="http://schemas.microsoft.com/office/drawing/2014/main" id="{00000000-0008-0000-0400-00005505000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6" name="Text Box 17">
          <a:extLst>
            <a:ext uri="{FF2B5EF4-FFF2-40B4-BE49-F238E27FC236}">
              <a16:creationId xmlns="" xmlns:a16="http://schemas.microsoft.com/office/drawing/2014/main" id="{00000000-0008-0000-0400-00005605000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7" name="Text Box 18">
          <a:extLst>
            <a:ext uri="{FF2B5EF4-FFF2-40B4-BE49-F238E27FC236}">
              <a16:creationId xmlns="" xmlns:a16="http://schemas.microsoft.com/office/drawing/2014/main" id="{00000000-0008-0000-0400-00005705000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8" name="Text Box 19">
          <a:extLst>
            <a:ext uri="{FF2B5EF4-FFF2-40B4-BE49-F238E27FC236}">
              <a16:creationId xmlns="" xmlns:a16="http://schemas.microsoft.com/office/drawing/2014/main" id="{00000000-0008-0000-0400-00005805000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69" name="Text Box 15">
          <a:extLst>
            <a:ext uri="{FF2B5EF4-FFF2-40B4-BE49-F238E27FC236}">
              <a16:creationId xmlns="" xmlns:a16="http://schemas.microsoft.com/office/drawing/2014/main" id="{00000000-0008-0000-0400-000059050000}"/>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0" name="Text Box 16">
          <a:extLst>
            <a:ext uri="{FF2B5EF4-FFF2-40B4-BE49-F238E27FC236}">
              <a16:creationId xmlns="" xmlns:a16="http://schemas.microsoft.com/office/drawing/2014/main" id="{00000000-0008-0000-0400-00005A050000}"/>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1" name="Text Box 17">
          <a:extLst>
            <a:ext uri="{FF2B5EF4-FFF2-40B4-BE49-F238E27FC236}">
              <a16:creationId xmlns="" xmlns:a16="http://schemas.microsoft.com/office/drawing/2014/main" id="{00000000-0008-0000-0400-00005B050000}"/>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2" name="Text Box 18">
          <a:extLst>
            <a:ext uri="{FF2B5EF4-FFF2-40B4-BE49-F238E27FC236}">
              <a16:creationId xmlns="" xmlns:a16="http://schemas.microsoft.com/office/drawing/2014/main" id="{00000000-0008-0000-0400-00005C050000}"/>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3" name="Text Box 19">
          <a:extLst>
            <a:ext uri="{FF2B5EF4-FFF2-40B4-BE49-F238E27FC236}">
              <a16:creationId xmlns="" xmlns:a16="http://schemas.microsoft.com/office/drawing/2014/main" id="{00000000-0008-0000-0400-00005D050000}"/>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74" name="Text Box 15">
          <a:extLst>
            <a:ext uri="{FF2B5EF4-FFF2-40B4-BE49-F238E27FC236}">
              <a16:creationId xmlns="" xmlns:a16="http://schemas.microsoft.com/office/drawing/2014/main" id="{00000000-0008-0000-0400-00005E050000}"/>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5" name="Text Box 16">
          <a:extLst>
            <a:ext uri="{FF2B5EF4-FFF2-40B4-BE49-F238E27FC236}">
              <a16:creationId xmlns="" xmlns:a16="http://schemas.microsoft.com/office/drawing/2014/main" id="{00000000-0008-0000-0400-00005F050000}"/>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6" name="Text Box 17">
          <a:extLst>
            <a:ext uri="{FF2B5EF4-FFF2-40B4-BE49-F238E27FC236}">
              <a16:creationId xmlns="" xmlns:a16="http://schemas.microsoft.com/office/drawing/2014/main" id="{00000000-0008-0000-0400-000060050000}"/>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7" name="Text Box 18">
          <a:extLst>
            <a:ext uri="{FF2B5EF4-FFF2-40B4-BE49-F238E27FC236}">
              <a16:creationId xmlns="" xmlns:a16="http://schemas.microsoft.com/office/drawing/2014/main" id="{00000000-0008-0000-0400-000061050000}"/>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78" name="Text Box 16">
          <a:extLst>
            <a:ext uri="{FF2B5EF4-FFF2-40B4-BE49-F238E27FC236}">
              <a16:creationId xmlns="" xmlns:a16="http://schemas.microsoft.com/office/drawing/2014/main" id="{00000000-0008-0000-0400-000062050000}"/>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79" name="Text Box 17">
          <a:extLst>
            <a:ext uri="{FF2B5EF4-FFF2-40B4-BE49-F238E27FC236}">
              <a16:creationId xmlns="" xmlns:a16="http://schemas.microsoft.com/office/drawing/2014/main" id="{00000000-0008-0000-0400-000063050000}"/>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0" name="Text Box 18">
          <a:extLst>
            <a:ext uri="{FF2B5EF4-FFF2-40B4-BE49-F238E27FC236}">
              <a16:creationId xmlns="" xmlns:a16="http://schemas.microsoft.com/office/drawing/2014/main" id="{00000000-0008-0000-0400-000064050000}"/>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1" name="Text Box 19">
          <a:extLst>
            <a:ext uri="{FF2B5EF4-FFF2-40B4-BE49-F238E27FC236}">
              <a16:creationId xmlns="" xmlns:a16="http://schemas.microsoft.com/office/drawing/2014/main" id="{00000000-0008-0000-0400-000065050000}"/>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82" name="Text Box 15">
          <a:extLst>
            <a:ext uri="{FF2B5EF4-FFF2-40B4-BE49-F238E27FC236}">
              <a16:creationId xmlns="" xmlns:a16="http://schemas.microsoft.com/office/drawing/2014/main" id="{00000000-0008-0000-0400-000066050000}"/>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3" name="Text Box 16">
          <a:extLst>
            <a:ext uri="{FF2B5EF4-FFF2-40B4-BE49-F238E27FC236}">
              <a16:creationId xmlns="" xmlns:a16="http://schemas.microsoft.com/office/drawing/2014/main" id="{00000000-0008-0000-0400-000067050000}"/>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4" name="Text Box 17">
          <a:extLst>
            <a:ext uri="{FF2B5EF4-FFF2-40B4-BE49-F238E27FC236}">
              <a16:creationId xmlns="" xmlns:a16="http://schemas.microsoft.com/office/drawing/2014/main" id="{00000000-0008-0000-0400-000068050000}"/>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5" name="Text Box 18">
          <a:extLst>
            <a:ext uri="{FF2B5EF4-FFF2-40B4-BE49-F238E27FC236}">
              <a16:creationId xmlns="" xmlns:a16="http://schemas.microsoft.com/office/drawing/2014/main" id="{00000000-0008-0000-0400-000069050000}"/>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6" name="Text Box 19">
          <a:extLst>
            <a:ext uri="{FF2B5EF4-FFF2-40B4-BE49-F238E27FC236}">
              <a16:creationId xmlns="" xmlns:a16="http://schemas.microsoft.com/office/drawing/2014/main" id="{00000000-0008-0000-0400-00006A050000}"/>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7" name="Text Box 16">
          <a:extLst>
            <a:ext uri="{FF2B5EF4-FFF2-40B4-BE49-F238E27FC236}">
              <a16:creationId xmlns="" xmlns:a16="http://schemas.microsoft.com/office/drawing/2014/main" id="{00000000-0008-0000-0400-00006B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8" name="Text Box 17">
          <a:extLst>
            <a:ext uri="{FF2B5EF4-FFF2-40B4-BE49-F238E27FC236}">
              <a16:creationId xmlns="" xmlns:a16="http://schemas.microsoft.com/office/drawing/2014/main" id="{00000000-0008-0000-0400-00006C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9" name="Text Box 18">
          <a:extLst>
            <a:ext uri="{FF2B5EF4-FFF2-40B4-BE49-F238E27FC236}">
              <a16:creationId xmlns="" xmlns:a16="http://schemas.microsoft.com/office/drawing/2014/main" id="{00000000-0008-0000-0400-00006D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90" name="Text Box 19">
          <a:extLst>
            <a:ext uri="{FF2B5EF4-FFF2-40B4-BE49-F238E27FC236}">
              <a16:creationId xmlns="" xmlns:a16="http://schemas.microsoft.com/office/drawing/2014/main" id="{00000000-0008-0000-0400-00006E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1" name="Text Box 16">
          <a:extLst>
            <a:ext uri="{FF2B5EF4-FFF2-40B4-BE49-F238E27FC236}">
              <a16:creationId xmlns="" xmlns:a16="http://schemas.microsoft.com/office/drawing/2014/main" id="{00000000-0008-0000-0400-00006F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2" name="Text Box 17">
          <a:extLst>
            <a:ext uri="{FF2B5EF4-FFF2-40B4-BE49-F238E27FC236}">
              <a16:creationId xmlns="" xmlns:a16="http://schemas.microsoft.com/office/drawing/2014/main" id="{00000000-0008-0000-0400-000070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3" name="Text Box 18">
          <a:extLst>
            <a:ext uri="{FF2B5EF4-FFF2-40B4-BE49-F238E27FC236}">
              <a16:creationId xmlns="" xmlns:a16="http://schemas.microsoft.com/office/drawing/2014/main" id="{00000000-0008-0000-0400-000071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4" name="Text Box 19">
          <a:extLst>
            <a:ext uri="{FF2B5EF4-FFF2-40B4-BE49-F238E27FC236}">
              <a16:creationId xmlns="" xmlns:a16="http://schemas.microsoft.com/office/drawing/2014/main" id="{00000000-0008-0000-0400-000072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5" name="Text Box 16">
          <a:extLst>
            <a:ext uri="{FF2B5EF4-FFF2-40B4-BE49-F238E27FC236}">
              <a16:creationId xmlns="" xmlns:a16="http://schemas.microsoft.com/office/drawing/2014/main" id="{00000000-0008-0000-0400-000073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6" name="Text Box 17">
          <a:extLst>
            <a:ext uri="{FF2B5EF4-FFF2-40B4-BE49-F238E27FC236}">
              <a16:creationId xmlns="" xmlns:a16="http://schemas.microsoft.com/office/drawing/2014/main" id="{00000000-0008-0000-0400-000074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7" name="Text Box 18">
          <a:extLst>
            <a:ext uri="{FF2B5EF4-FFF2-40B4-BE49-F238E27FC236}">
              <a16:creationId xmlns="" xmlns:a16="http://schemas.microsoft.com/office/drawing/2014/main" id="{00000000-0008-0000-0400-000075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8" name="Text Box 19">
          <a:extLst>
            <a:ext uri="{FF2B5EF4-FFF2-40B4-BE49-F238E27FC236}">
              <a16:creationId xmlns="" xmlns:a16="http://schemas.microsoft.com/office/drawing/2014/main" id="{00000000-0008-0000-0400-000076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99" name="Text Box 15">
          <a:extLst>
            <a:ext uri="{FF2B5EF4-FFF2-40B4-BE49-F238E27FC236}">
              <a16:creationId xmlns="" xmlns:a16="http://schemas.microsoft.com/office/drawing/2014/main" id="{00000000-0008-0000-0400-000077050000}"/>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0" name="Text Box 16">
          <a:extLst>
            <a:ext uri="{FF2B5EF4-FFF2-40B4-BE49-F238E27FC236}">
              <a16:creationId xmlns="" xmlns:a16="http://schemas.microsoft.com/office/drawing/2014/main" id="{00000000-0008-0000-0400-000078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1" name="Text Box 17">
          <a:extLst>
            <a:ext uri="{FF2B5EF4-FFF2-40B4-BE49-F238E27FC236}">
              <a16:creationId xmlns="" xmlns:a16="http://schemas.microsoft.com/office/drawing/2014/main" id="{00000000-0008-0000-0400-000079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2" name="Text Box 18">
          <a:extLst>
            <a:ext uri="{FF2B5EF4-FFF2-40B4-BE49-F238E27FC236}">
              <a16:creationId xmlns="" xmlns:a16="http://schemas.microsoft.com/office/drawing/2014/main" id="{00000000-0008-0000-0400-00007A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3" name="Text Box 19">
          <a:extLst>
            <a:ext uri="{FF2B5EF4-FFF2-40B4-BE49-F238E27FC236}">
              <a16:creationId xmlns="" xmlns:a16="http://schemas.microsoft.com/office/drawing/2014/main" id="{00000000-0008-0000-0400-00007B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404" name="Text Box 15">
          <a:extLst>
            <a:ext uri="{FF2B5EF4-FFF2-40B4-BE49-F238E27FC236}">
              <a16:creationId xmlns="" xmlns:a16="http://schemas.microsoft.com/office/drawing/2014/main" id="{00000000-0008-0000-0400-00007C050000}"/>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5" name="Text Box 16">
          <a:extLst>
            <a:ext uri="{FF2B5EF4-FFF2-40B4-BE49-F238E27FC236}">
              <a16:creationId xmlns="" xmlns:a16="http://schemas.microsoft.com/office/drawing/2014/main" id="{00000000-0008-0000-0400-00007D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6" name="Text Box 17">
          <a:extLst>
            <a:ext uri="{FF2B5EF4-FFF2-40B4-BE49-F238E27FC236}">
              <a16:creationId xmlns="" xmlns:a16="http://schemas.microsoft.com/office/drawing/2014/main" id="{00000000-0008-0000-0400-00007E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7" name="Text Box 18">
          <a:extLst>
            <a:ext uri="{FF2B5EF4-FFF2-40B4-BE49-F238E27FC236}">
              <a16:creationId xmlns="" xmlns:a16="http://schemas.microsoft.com/office/drawing/2014/main" id="{00000000-0008-0000-0400-00007F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08" name="Text Box 16">
          <a:extLst>
            <a:ext uri="{FF2B5EF4-FFF2-40B4-BE49-F238E27FC236}">
              <a16:creationId xmlns="" xmlns:a16="http://schemas.microsoft.com/office/drawing/2014/main" id="{00000000-0008-0000-0400-000080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09" name="Text Box 17">
          <a:extLst>
            <a:ext uri="{FF2B5EF4-FFF2-40B4-BE49-F238E27FC236}">
              <a16:creationId xmlns="" xmlns:a16="http://schemas.microsoft.com/office/drawing/2014/main" id="{00000000-0008-0000-0400-000081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0" name="Text Box 18">
          <a:extLst>
            <a:ext uri="{FF2B5EF4-FFF2-40B4-BE49-F238E27FC236}">
              <a16:creationId xmlns="" xmlns:a16="http://schemas.microsoft.com/office/drawing/2014/main" id="{00000000-0008-0000-0400-000082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1" name="Text Box 19">
          <a:extLst>
            <a:ext uri="{FF2B5EF4-FFF2-40B4-BE49-F238E27FC236}">
              <a16:creationId xmlns="" xmlns:a16="http://schemas.microsoft.com/office/drawing/2014/main" id="{00000000-0008-0000-0400-000083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2" name="Text Box 16">
          <a:extLst>
            <a:ext uri="{FF2B5EF4-FFF2-40B4-BE49-F238E27FC236}">
              <a16:creationId xmlns="" xmlns:a16="http://schemas.microsoft.com/office/drawing/2014/main" id="{00000000-0008-0000-0400-000084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3" name="Text Box 17">
          <a:extLst>
            <a:ext uri="{FF2B5EF4-FFF2-40B4-BE49-F238E27FC236}">
              <a16:creationId xmlns="" xmlns:a16="http://schemas.microsoft.com/office/drawing/2014/main" id="{00000000-0008-0000-0400-000085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4" name="Text Box 18">
          <a:extLst>
            <a:ext uri="{FF2B5EF4-FFF2-40B4-BE49-F238E27FC236}">
              <a16:creationId xmlns="" xmlns:a16="http://schemas.microsoft.com/office/drawing/2014/main" id="{00000000-0008-0000-0400-000086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5" name="Text Box 19">
          <a:extLst>
            <a:ext uri="{FF2B5EF4-FFF2-40B4-BE49-F238E27FC236}">
              <a16:creationId xmlns="" xmlns:a16="http://schemas.microsoft.com/office/drawing/2014/main" id="{00000000-0008-0000-0400-000087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6" name="Text Box 16">
          <a:extLst>
            <a:ext uri="{FF2B5EF4-FFF2-40B4-BE49-F238E27FC236}">
              <a16:creationId xmlns="" xmlns:a16="http://schemas.microsoft.com/office/drawing/2014/main" id="{00000000-0008-0000-0400-000088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7" name="Text Box 17">
          <a:extLst>
            <a:ext uri="{FF2B5EF4-FFF2-40B4-BE49-F238E27FC236}">
              <a16:creationId xmlns="" xmlns:a16="http://schemas.microsoft.com/office/drawing/2014/main" id="{00000000-0008-0000-0400-000089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8" name="Text Box 18">
          <a:extLst>
            <a:ext uri="{FF2B5EF4-FFF2-40B4-BE49-F238E27FC236}">
              <a16:creationId xmlns="" xmlns:a16="http://schemas.microsoft.com/office/drawing/2014/main" id="{00000000-0008-0000-0400-00008A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9" name="Text Box 19">
          <a:extLst>
            <a:ext uri="{FF2B5EF4-FFF2-40B4-BE49-F238E27FC236}">
              <a16:creationId xmlns="" xmlns:a16="http://schemas.microsoft.com/office/drawing/2014/main" id="{00000000-0008-0000-0400-00008B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0" name="Text Box 16">
          <a:extLst>
            <a:ext uri="{FF2B5EF4-FFF2-40B4-BE49-F238E27FC236}">
              <a16:creationId xmlns="" xmlns:a16="http://schemas.microsoft.com/office/drawing/2014/main" id="{00000000-0008-0000-0400-00008C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1" name="Text Box 17">
          <a:extLst>
            <a:ext uri="{FF2B5EF4-FFF2-40B4-BE49-F238E27FC236}">
              <a16:creationId xmlns="" xmlns:a16="http://schemas.microsoft.com/office/drawing/2014/main" id="{00000000-0008-0000-0400-00008D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2" name="Text Box 18">
          <a:extLst>
            <a:ext uri="{FF2B5EF4-FFF2-40B4-BE49-F238E27FC236}">
              <a16:creationId xmlns="" xmlns:a16="http://schemas.microsoft.com/office/drawing/2014/main" id="{00000000-0008-0000-0400-00008E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3" name="Text Box 19">
          <a:extLst>
            <a:ext uri="{FF2B5EF4-FFF2-40B4-BE49-F238E27FC236}">
              <a16:creationId xmlns="" xmlns:a16="http://schemas.microsoft.com/office/drawing/2014/main" id="{00000000-0008-0000-0400-00008F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4" name="Text Box 16">
          <a:extLst>
            <a:ext uri="{FF2B5EF4-FFF2-40B4-BE49-F238E27FC236}">
              <a16:creationId xmlns="" xmlns:a16="http://schemas.microsoft.com/office/drawing/2014/main" id="{00000000-0008-0000-0400-000090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5" name="Text Box 17">
          <a:extLst>
            <a:ext uri="{FF2B5EF4-FFF2-40B4-BE49-F238E27FC236}">
              <a16:creationId xmlns="" xmlns:a16="http://schemas.microsoft.com/office/drawing/2014/main" id="{00000000-0008-0000-0400-000091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6" name="Text Box 18">
          <a:extLst>
            <a:ext uri="{FF2B5EF4-FFF2-40B4-BE49-F238E27FC236}">
              <a16:creationId xmlns="" xmlns:a16="http://schemas.microsoft.com/office/drawing/2014/main" id="{00000000-0008-0000-0400-000092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7" name="Text Box 19">
          <a:extLst>
            <a:ext uri="{FF2B5EF4-FFF2-40B4-BE49-F238E27FC236}">
              <a16:creationId xmlns="" xmlns:a16="http://schemas.microsoft.com/office/drawing/2014/main" id="{00000000-0008-0000-0400-000093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428" name="Text Box 15">
          <a:extLst>
            <a:ext uri="{FF2B5EF4-FFF2-40B4-BE49-F238E27FC236}">
              <a16:creationId xmlns="" xmlns:a16="http://schemas.microsoft.com/office/drawing/2014/main" id="{00000000-0008-0000-0400-000094050000}"/>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29" name="Text Box 16">
          <a:extLst>
            <a:ext uri="{FF2B5EF4-FFF2-40B4-BE49-F238E27FC236}">
              <a16:creationId xmlns="" xmlns:a16="http://schemas.microsoft.com/office/drawing/2014/main" id="{00000000-0008-0000-0400-000095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0" name="Text Box 17">
          <a:extLst>
            <a:ext uri="{FF2B5EF4-FFF2-40B4-BE49-F238E27FC236}">
              <a16:creationId xmlns="" xmlns:a16="http://schemas.microsoft.com/office/drawing/2014/main" id="{00000000-0008-0000-0400-000096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1" name="Text Box 18">
          <a:extLst>
            <a:ext uri="{FF2B5EF4-FFF2-40B4-BE49-F238E27FC236}">
              <a16:creationId xmlns="" xmlns:a16="http://schemas.microsoft.com/office/drawing/2014/main" id="{00000000-0008-0000-0400-000097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2" name="Text Box 19">
          <a:extLst>
            <a:ext uri="{FF2B5EF4-FFF2-40B4-BE49-F238E27FC236}">
              <a16:creationId xmlns="" xmlns:a16="http://schemas.microsoft.com/office/drawing/2014/main" id="{00000000-0008-0000-0400-000098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433" name="Text Box 15">
          <a:extLst>
            <a:ext uri="{FF2B5EF4-FFF2-40B4-BE49-F238E27FC236}">
              <a16:creationId xmlns="" xmlns:a16="http://schemas.microsoft.com/office/drawing/2014/main" id="{00000000-0008-0000-0400-000099050000}"/>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4" name="Text Box 16">
          <a:extLst>
            <a:ext uri="{FF2B5EF4-FFF2-40B4-BE49-F238E27FC236}">
              <a16:creationId xmlns="" xmlns:a16="http://schemas.microsoft.com/office/drawing/2014/main" id="{00000000-0008-0000-0400-00009A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5" name="Text Box 17">
          <a:extLst>
            <a:ext uri="{FF2B5EF4-FFF2-40B4-BE49-F238E27FC236}">
              <a16:creationId xmlns="" xmlns:a16="http://schemas.microsoft.com/office/drawing/2014/main" id="{00000000-0008-0000-0400-00009B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6" name="Text Box 18">
          <a:extLst>
            <a:ext uri="{FF2B5EF4-FFF2-40B4-BE49-F238E27FC236}">
              <a16:creationId xmlns="" xmlns:a16="http://schemas.microsoft.com/office/drawing/2014/main" id="{00000000-0008-0000-0400-00009C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7" name="Text Box 16">
          <a:extLst>
            <a:ext uri="{FF2B5EF4-FFF2-40B4-BE49-F238E27FC236}">
              <a16:creationId xmlns="" xmlns:a16="http://schemas.microsoft.com/office/drawing/2014/main" id="{00000000-0008-0000-0400-00009D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8" name="Text Box 17">
          <a:extLst>
            <a:ext uri="{FF2B5EF4-FFF2-40B4-BE49-F238E27FC236}">
              <a16:creationId xmlns="" xmlns:a16="http://schemas.microsoft.com/office/drawing/2014/main" id="{00000000-0008-0000-0400-00009E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9" name="Text Box 18">
          <a:extLst>
            <a:ext uri="{FF2B5EF4-FFF2-40B4-BE49-F238E27FC236}">
              <a16:creationId xmlns="" xmlns:a16="http://schemas.microsoft.com/office/drawing/2014/main" id="{00000000-0008-0000-0400-00009F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0" name="Text Box 19">
          <a:extLst>
            <a:ext uri="{FF2B5EF4-FFF2-40B4-BE49-F238E27FC236}">
              <a16:creationId xmlns="" xmlns:a16="http://schemas.microsoft.com/office/drawing/2014/main" id="{00000000-0008-0000-0400-0000A0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1" name="Text Box 16">
          <a:extLst>
            <a:ext uri="{FF2B5EF4-FFF2-40B4-BE49-F238E27FC236}">
              <a16:creationId xmlns="" xmlns:a16="http://schemas.microsoft.com/office/drawing/2014/main" id="{00000000-0008-0000-0400-0000A1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2" name="Text Box 17">
          <a:extLst>
            <a:ext uri="{FF2B5EF4-FFF2-40B4-BE49-F238E27FC236}">
              <a16:creationId xmlns="" xmlns:a16="http://schemas.microsoft.com/office/drawing/2014/main" id="{00000000-0008-0000-0400-0000A2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3" name="Text Box 18">
          <a:extLst>
            <a:ext uri="{FF2B5EF4-FFF2-40B4-BE49-F238E27FC236}">
              <a16:creationId xmlns="" xmlns:a16="http://schemas.microsoft.com/office/drawing/2014/main" id="{00000000-0008-0000-0400-0000A3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4" name="Text Box 19">
          <a:extLst>
            <a:ext uri="{FF2B5EF4-FFF2-40B4-BE49-F238E27FC236}">
              <a16:creationId xmlns="" xmlns:a16="http://schemas.microsoft.com/office/drawing/2014/main" id="{00000000-0008-0000-0400-0000A4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5" name="Text Box 16">
          <a:extLst>
            <a:ext uri="{FF2B5EF4-FFF2-40B4-BE49-F238E27FC236}">
              <a16:creationId xmlns="" xmlns:a16="http://schemas.microsoft.com/office/drawing/2014/main" id="{00000000-0008-0000-0400-0000A5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6" name="Text Box 17">
          <a:extLst>
            <a:ext uri="{FF2B5EF4-FFF2-40B4-BE49-F238E27FC236}">
              <a16:creationId xmlns="" xmlns:a16="http://schemas.microsoft.com/office/drawing/2014/main" id="{00000000-0008-0000-0400-0000A6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7" name="Text Box 18">
          <a:extLst>
            <a:ext uri="{FF2B5EF4-FFF2-40B4-BE49-F238E27FC236}">
              <a16:creationId xmlns="" xmlns:a16="http://schemas.microsoft.com/office/drawing/2014/main" id="{00000000-0008-0000-0400-0000A7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8" name="Text Box 19">
          <a:extLst>
            <a:ext uri="{FF2B5EF4-FFF2-40B4-BE49-F238E27FC236}">
              <a16:creationId xmlns="" xmlns:a16="http://schemas.microsoft.com/office/drawing/2014/main" id="{00000000-0008-0000-0400-0000A8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49" name="Text Box 16">
          <a:extLst>
            <a:ext uri="{FF2B5EF4-FFF2-40B4-BE49-F238E27FC236}">
              <a16:creationId xmlns="" xmlns:a16="http://schemas.microsoft.com/office/drawing/2014/main" id="{00000000-0008-0000-0400-0000A9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0" name="Text Box 17">
          <a:extLst>
            <a:ext uri="{FF2B5EF4-FFF2-40B4-BE49-F238E27FC236}">
              <a16:creationId xmlns="" xmlns:a16="http://schemas.microsoft.com/office/drawing/2014/main" id="{00000000-0008-0000-0400-0000AA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1" name="Text Box 18">
          <a:extLst>
            <a:ext uri="{FF2B5EF4-FFF2-40B4-BE49-F238E27FC236}">
              <a16:creationId xmlns="" xmlns:a16="http://schemas.microsoft.com/office/drawing/2014/main" id="{00000000-0008-0000-0400-0000AB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2" name="Text Box 19">
          <a:extLst>
            <a:ext uri="{FF2B5EF4-FFF2-40B4-BE49-F238E27FC236}">
              <a16:creationId xmlns="" xmlns:a16="http://schemas.microsoft.com/office/drawing/2014/main" id="{00000000-0008-0000-0400-0000AC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3" name="Text Box 16">
          <a:extLst>
            <a:ext uri="{FF2B5EF4-FFF2-40B4-BE49-F238E27FC236}">
              <a16:creationId xmlns="" xmlns:a16="http://schemas.microsoft.com/office/drawing/2014/main" id="{00000000-0008-0000-0400-0000AD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4" name="Text Box 17">
          <a:extLst>
            <a:ext uri="{FF2B5EF4-FFF2-40B4-BE49-F238E27FC236}">
              <a16:creationId xmlns="" xmlns:a16="http://schemas.microsoft.com/office/drawing/2014/main" id="{00000000-0008-0000-0400-0000AE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5" name="Text Box 18">
          <a:extLst>
            <a:ext uri="{FF2B5EF4-FFF2-40B4-BE49-F238E27FC236}">
              <a16:creationId xmlns="" xmlns:a16="http://schemas.microsoft.com/office/drawing/2014/main" id="{00000000-0008-0000-0400-0000AF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6" name="Text Box 19">
          <a:extLst>
            <a:ext uri="{FF2B5EF4-FFF2-40B4-BE49-F238E27FC236}">
              <a16:creationId xmlns="" xmlns:a16="http://schemas.microsoft.com/office/drawing/2014/main" id="{00000000-0008-0000-0400-0000B005000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1457" name="Text Box 15">
          <a:extLst>
            <a:ext uri="{FF2B5EF4-FFF2-40B4-BE49-F238E27FC236}">
              <a16:creationId xmlns="" xmlns:a16="http://schemas.microsoft.com/office/drawing/2014/main" id="{00000000-0008-0000-0400-0000B1050000}"/>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8" name="Text Box 16">
          <a:extLst>
            <a:ext uri="{FF2B5EF4-FFF2-40B4-BE49-F238E27FC236}">
              <a16:creationId xmlns="" xmlns:a16="http://schemas.microsoft.com/office/drawing/2014/main" id="{00000000-0008-0000-0400-0000B2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9" name="Text Box 17">
          <a:extLst>
            <a:ext uri="{FF2B5EF4-FFF2-40B4-BE49-F238E27FC236}">
              <a16:creationId xmlns="" xmlns:a16="http://schemas.microsoft.com/office/drawing/2014/main" id="{00000000-0008-0000-0400-0000B3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0" name="Text Box 18">
          <a:extLst>
            <a:ext uri="{FF2B5EF4-FFF2-40B4-BE49-F238E27FC236}">
              <a16:creationId xmlns="" xmlns:a16="http://schemas.microsoft.com/office/drawing/2014/main" id="{00000000-0008-0000-0400-0000B4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1" name="Text Box 19">
          <a:extLst>
            <a:ext uri="{FF2B5EF4-FFF2-40B4-BE49-F238E27FC236}">
              <a16:creationId xmlns="" xmlns:a16="http://schemas.microsoft.com/office/drawing/2014/main" id="{00000000-0008-0000-0400-0000B50500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504825</xdr:rowOff>
    </xdr:from>
    <xdr:ext cx="95250" cy="442269"/>
    <xdr:sp macro="" textlink="">
      <xdr:nvSpPr>
        <xdr:cNvPr id="1462" name="Text Box 15">
          <a:extLst>
            <a:ext uri="{FF2B5EF4-FFF2-40B4-BE49-F238E27FC236}">
              <a16:creationId xmlns="" xmlns:a16="http://schemas.microsoft.com/office/drawing/2014/main" id="{00000000-0008-0000-0400-0000B6050000}"/>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3" name="Text Box 16">
          <a:extLst>
            <a:ext uri="{FF2B5EF4-FFF2-40B4-BE49-F238E27FC236}">
              <a16:creationId xmlns="" xmlns:a16="http://schemas.microsoft.com/office/drawing/2014/main" id="{00000000-0008-0000-0400-0000B7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4" name="Text Box 17">
          <a:extLst>
            <a:ext uri="{FF2B5EF4-FFF2-40B4-BE49-F238E27FC236}">
              <a16:creationId xmlns="" xmlns:a16="http://schemas.microsoft.com/office/drawing/2014/main" id="{00000000-0008-0000-0400-0000B8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5" name="Text Box 18">
          <a:extLst>
            <a:ext uri="{FF2B5EF4-FFF2-40B4-BE49-F238E27FC236}">
              <a16:creationId xmlns="" xmlns:a16="http://schemas.microsoft.com/office/drawing/2014/main" id="{00000000-0008-0000-0400-0000B905000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6" name="Text Box 16">
          <a:extLst>
            <a:ext uri="{FF2B5EF4-FFF2-40B4-BE49-F238E27FC236}">
              <a16:creationId xmlns="" xmlns:a16="http://schemas.microsoft.com/office/drawing/2014/main" id="{00000000-0008-0000-0400-0000BA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7" name="Text Box 17">
          <a:extLst>
            <a:ext uri="{FF2B5EF4-FFF2-40B4-BE49-F238E27FC236}">
              <a16:creationId xmlns="" xmlns:a16="http://schemas.microsoft.com/office/drawing/2014/main" id="{00000000-0008-0000-0400-0000BB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8" name="Text Box 18">
          <a:extLst>
            <a:ext uri="{FF2B5EF4-FFF2-40B4-BE49-F238E27FC236}">
              <a16:creationId xmlns="" xmlns:a16="http://schemas.microsoft.com/office/drawing/2014/main" id="{00000000-0008-0000-0400-0000BC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9" name="Text Box 19">
          <a:extLst>
            <a:ext uri="{FF2B5EF4-FFF2-40B4-BE49-F238E27FC236}">
              <a16:creationId xmlns="" xmlns:a16="http://schemas.microsoft.com/office/drawing/2014/main" id="{00000000-0008-0000-0400-0000BD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0" name="Text Box 16">
          <a:extLst>
            <a:ext uri="{FF2B5EF4-FFF2-40B4-BE49-F238E27FC236}">
              <a16:creationId xmlns="" xmlns:a16="http://schemas.microsoft.com/office/drawing/2014/main" id="{00000000-0008-0000-0400-0000BE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1" name="Text Box 17">
          <a:extLst>
            <a:ext uri="{FF2B5EF4-FFF2-40B4-BE49-F238E27FC236}">
              <a16:creationId xmlns="" xmlns:a16="http://schemas.microsoft.com/office/drawing/2014/main" id="{00000000-0008-0000-0400-0000BF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2" name="Text Box 18">
          <a:extLst>
            <a:ext uri="{FF2B5EF4-FFF2-40B4-BE49-F238E27FC236}">
              <a16:creationId xmlns="" xmlns:a16="http://schemas.microsoft.com/office/drawing/2014/main" id="{00000000-0008-0000-0400-0000C005000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8496"/>
    <xdr:sp macro="" textlink="">
      <xdr:nvSpPr>
        <xdr:cNvPr id="1474" name="Text Box 15">
          <a:extLst>
            <a:ext uri="{FF2B5EF4-FFF2-40B4-BE49-F238E27FC236}">
              <a16:creationId xmlns="" xmlns:a16="http://schemas.microsoft.com/office/drawing/2014/main" id="{00000000-0008-0000-0400-0000C2050000}"/>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1475" name="Text Box 15">
          <a:extLst>
            <a:ext uri="{FF2B5EF4-FFF2-40B4-BE49-F238E27FC236}">
              <a16:creationId xmlns="" xmlns:a16="http://schemas.microsoft.com/office/drawing/2014/main" id="{00000000-0008-0000-0400-0000C3050000}"/>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1476" name="Text Box 15">
          <a:extLst>
            <a:ext uri="{FF2B5EF4-FFF2-40B4-BE49-F238E27FC236}">
              <a16:creationId xmlns="" xmlns:a16="http://schemas.microsoft.com/office/drawing/2014/main" id="{00000000-0008-0000-0400-0000C4050000}"/>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1477" name="Text Box 15">
          <a:extLst>
            <a:ext uri="{FF2B5EF4-FFF2-40B4-BE49-F238E27FC236}">
              <a16:creationId xmlns="" xmlns:a16="http://schemas.microsoft.com/office/drawing/2014/main" id="{00000000-0008-0000-0400-0000C5050000}"/>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1478" name="Text Box 15">
          <a:extLst>
            <a:ext uri="{FF2B5EF4-FFF2-40B4-BE49-F238E27FC236}">
              <a16:creationId xmlns="" xmlns:a16="http://schemas.microsoft.com/office/drawing/2014/main" id="{00000000-0008-0000-0400-0000C6050000}"/>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17</xdr:row>
      <xdr:rowOff>170392</xdr:rowOff>
    </xdr:from>
    <xdr:ext cx="95250" cy="213632"/>
    <xdr:sp macro="" textlink="">
      <xdr:nvSpPr>
        <xdr:cNvPr id="1479" name="Text Box 15">
          <a:extLst>
            <a:ext uri="{FF2B5EF4-FFF2-40B4-BE49-F238E27FC236}">
              <a16:creationId xmlns="" xmlns:a16="http://schemas.microsoft.com/office/drawing/2014/main" id="{00000000-0008-0000-0400-0000C7050000}"/>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0" name="Text Box 16">
          <a:extLst>
            <a:ext uri="{FF2B5EF4-FFF2-40B4-BE49-F238E27FC236}">
              <a16:creationId xmlns="" xmlns:a16="http://schemas.microsoft.com/office/drawing/2014/main" id="{00000000-0008-0000-0400-0000C8050000}"/>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1" name="Text Box 17">
          <a:extLst>
            <a:ext uri="{FF2B5EF4-FFF2-40B4-BE49-F238E27FC236}">
              <a16:creationId xmlns="" xmlns:a16="http://schemas.microsoft.com/office/drawing/2014/main" id="{00000000-0008-0000-0400-0000C9050000}"/>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2" name="Text Box 18">
          <a:extLst>
            <a:ext uri="{FF2B5EF4-FFF2-40B4-BE49-F238E27FC236}">
              <a16:creationId xmlns="" xmlns:a16="http://schemas.microsoft.com/office/drawing/2014/main" id="{00000000-0008-0000-0400-0000CA050000}"/>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3" name="Text Box 19">
          <a:extLst>
            <a:ext uri="{FF2B5EF4-FFF2-40B4-BE49-F238E27FC236}">
              <a16:creationId xmlns="" xmlns:a16="http://schemas.microsoft.com/office/drawing/2014/main" id="{00000000-0008-0000-0400-0000CB050000}"/>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4" name="Text Box 16">
          <a:extLst>
            <a:ext uri="{FF2B5EF4-FFF2-40B4-BE49-F238E27FC236}">
              <a16:creationId xmlns="" xmlns:a16="http://schemas.microsoft.com/office/drawing/2014/main" id="{00000000-0008-0000-0400-0000CC05000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5" name="Text Box 17">
          <a:extLst>
            <a:ext uri="{FF2B5EF4-FFF2-40B4-BE49-F238E27FC236}">
              <a16:creationId xmlns="" xmlns:a16="http://schemas.microsoft.com/office/drawing/2014/main" id="{00000000-0008-0000-0400-0000CD05000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6" name="Text Box 18">
          <a:extLst>
            <a:ext uri="{FF2B5EF4-FFF2-40B4-BE49-F238E27FC236}">
              <a16:creationId xmlns="" xmlns:a16="http://schemas.microsoft.com/office/drawing/2014/main" id="{00000000-0008-0000-0400-0000CE05000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7" name="Text Box 19">
          <a:extLst>
            <a:ext uri="{FF2B5EF4-FFF2-40B4-BE49-F238E27FC236}">
              <a16:creationId xmlns="" xmlns:a16="http://schemas.microsoft.com/office/drawing/2014/main" id="{00000000-0008-0000-0400-0000CF05000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8" name="Text Box 16">
          <a:extLst>
            <a:ext uri="{FF2B5EF4-FFF2-40B4-BE49-F238E27FC236}">
              <a16:creationId xmlns="" xmlns:a16="http://schemas.microsoft.com/office/drawing/2014/main" id="{00000000-0008-0000-0400-0000D0050000}"/>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9" name="Text Box 17">
          <a:extLst>
            <a:ext uri="{FF2B5EF4-FFF2-40B4-BE49-F238E27FC236}">
              <a16:creationId xmlns="" xmlns:a16="http://schemas.microsoft.com/office/drawing/2014/main" id="{00000000-0008-0000-0400-0000D1050000}"/>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0" name="Text Box 18">
          <a:extLst>
            <a:ext uri="{FF2B5EF4-FFF2-40B4-BE49-F238E27FC236}">
              <a16:creationId xmlns="" xmlns:a16="http://schemas.microsoft.com/office/drawing/2014/main" id="{00000000-0008-0000-0400-0000D2050000}"/>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1" name="Text Box 19">
          <a:extLst>
            <a:ext uri="{FF2B5EF4-FFF2-40B4-BE49-F238E27FC236}">
              <a16:creationId xmlns="" xmlns:a16="http://schemas.microsoft.com/office/drawing/2014/main" id="{00000000-0008-0000-0400-0000D3050000}"/>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1492" name="Text Box 15">
          <a:extLst>
            <a:ext uri="{FF2B5EF4-FFF2-40B4-BE49-F238E27FC236}">
              <a16:creationId xmlns="" xmlns:a16="http://schemas.microsoft.com/office/drawing/2014/main" id="{00000000-0008-0000-0400-0000D4050000}"/>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3" name="Text Box 16">
          <a:extLst>
            <a:ext uri="{FF2B5EF4-FFF2-40B4-BE49-F238E27FC236}">
              <a16:creationId xmlns="" xmlns:a16="http://schemas.microsoft.com/office/drawing/2014/main" id="{00000000-0008-0000-0400-0000D5050000}"/>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4" name="Text Box 17">
          <a:extLst>
            <a:ext uri="{FF2B5EF4-FFF2-40B4-BE49-F238E27FC236}">
              <a16:creationId xmlns="" xmlns:a16="http://schemas.microsoft.com/office/drawing/2014/main" id="{00000000-0008-0000-0400-0000D6050000}"/>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5" name="Text Box 18">
          <a:extLst>
            <a:ext uri="{FF2B5EF4-FFF2-40B4-BE49-F238E27FC236}">
              <a16:creationId xmlns="" xmlns:a16="http://schemas.microsoft.com/office/drawing/2014/main" id="{00000000-0008-0000-0400-0000D7050000}"/>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6" name="Text Box 19">
          <a:extLst>
            <a:ext uri="{FF2B5EF4-FFF2-40B4-BE49-F238E27FC236}">
              <a16:creationId xmlns="" xmlns:a16="http://schemas.microsoft.com/office/drawing/2014/main" id="{00000000-0008-0000-0400-0000D8050000}"/>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8" name="Text Box 16">
          <a:extLst>
            <a:ext uri="{FF2B5EF4-FFF2-40B4-BE49-F238E27FC236}">
              <a16:creationId xmlns="" xmlns:a16="http://schemas.microsoft.com/office/drawing/2014/main" id="{00000000-0008-0000-0400-0000DA05000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9" name="Text Box 17">
          <a:extLst>
            <a:ext uri="{FF2B5EF4-FFF2-40B4-BE49-F238E27FC236}">
              <a16:creationId xmlns="" xmlns:a16="http://schemas.microsoft.com/office/drawing/2014/main" id="{00000000-0008-0000-0400-0000DB05000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500" name="Text Box 18">
          <a:extLst>
            <a:ext uri="{FF2B5EF4-FFF2-40B4-BE49-F238E27FC236}">
              <a16:creationId xmlns="" xmlns:a16="http://schemas.microsoft.com/office/drawing/2014/main" id="{00000000-0008-0000-0400-0000DC05000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1" name="Text Box 16">
          <a:extLst>
            <a:ext uri="{FF2B5EF4-FFF2-40B4-BE49-F238E27FC236}">
              <a16:creationId xmlns="" xmlns:a16="http://schemas.microsoft.com/office/drawing/2014/main" id="{00000000-0008-0000-0400-0000DD050000}"/>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2" name="Text Box 17">
          <a:extLst>
            <a:ext uri="{FF2B5EF4-FFF2-40B4-BE49-F238E27FC236}">
              <a16:creationId xmlns="" xmlns:a16="http://schemas.microsoft.com/office/drawing/2014/main" id="{00000000-0008-0000-0400-0000DE050000}"/>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3" name="Text Box 18">
          <a:extLst>
            <a:ext uri="{FF2B5EF4-FFF2-40B4-BE49-F238E27FC236}">
              <a16:creationId xmlns="" xmlns:a16="http://schemas.microsoft.com/office/drawing/2014/main" id="{00000000-0008-0000-0400-0000DF050000}"/>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4" name="Text Box 19">
          <a:extLst>
            <a:ext uri="{FF2B5EF4-FFF2-40B4-BE49-F238E27FC236}">
              <a16:creationId xmlns="" xmlns:a16="http://schemas.microsoft.com/office/drawing/2014/main" id="{00000000-0008-0000-0400-0000E0050000}"/>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5" name="Text Box 16">
          <a:extLst>
            <a:ext uri="{FF2B5EF4-FFF2-40B4-BE49-F238E27FC236}">
              <a16:creationId xmlns="" xmlns:a16="http://schemas.microsoft.com/office/drawing/2014/main" id="{00000000-0008-0000-0400-0000E1050000}"/>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6" name="Text Box 17">
          <a:extLst>
            <a:ext uri="{FF2B5EF4-FFF2-40B4-BE49-F238E27FC236}">
              <a16:creationId xmlns="" xmlns:a16="http://schemas.microsoft.com/office/drawing/2014/main" id="{00000000-0008-0000-0400-0000E2050000}"/>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7" name="Text Box 18">
          <a:extLst>
            <a:ext uri="{FF2B5EF4-FFF2-40B4-BE49-F238E27FC236}">
              <a16:creationId xmlns="" xmlns:a16="http://schemas.microsoft.com/office/drawing/2014/main" id="{00000000-0008-0000-0400-0000E3050000}"/>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8" name="Text Box 19">
          <a:extLst>
            <a:ext uri="{FF2B5EF4-FFF2-40B4-BE49-F238E27FC236}">
              <a16:creationId xmlns="" xmlns:a16="http://schemas.microsoft.com/office/drawing/2014/main" id="{00000000-0008-0000-0400-0000E4050000}"/>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09" name="Text Box 16">
          <a:extLst>
            <a:ext uri="{FF2B5EF4-FFF2-40B4-BE49-F238E27FC236}">
              <a16:creationId xmlns="" xmlns:a16="http://schemas.microsoft.com/office/drawing/2014/main" id="{00000000-0008-0000-0400-0000E505000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0" name="Text Box 17">
          <a:extLst>
            <a:ext uri="{FF2B5EF4-FFF2-40B4-BE49-F238E27FC236}">
              <a16:creationId xmlns="" xmlns:a16="http://schemas.microsoft.com/office/drawing/2014/main" id="{00000000-0008-0000-0400-0000E605000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1" name="Text Box 18">
          <a:extLst>
            <a:ext uri="{FF2B5EF4-FFF2-40B4-BE49-F238E27FC236}">
              <a16:creationId xmlns="" xmlns:a16="http://schemas.microsoft.com/office/drawing/2014/main" id="{00000000-0008-0000-0400-0000E705000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2" name="Text Box 19">
          <a:extLst>
            <a:ext uri="{FF2B5EF4-FFF2-40B4-BE49-F238E27FC236}">
              <a16:creationId xmlns="" xmlns:a16="http://schemas.microsoft.com/office/drawing/2014/main" id="{00000000-0008-0000-0400-0000E805000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1513" name="Text Box 15">
          <a:extLst>
            <a:ext uri="{FF2B5EF4-FFF2-40B4-BE49-F238E27FC236}">
              <a16:creationId xmlns="" xmlns:a16="http://schemas.microsoft.com/office/drawing/2014/main" id="{00000000-0008-0000-0400-0000E9050000}"/>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4" name="Text Box 16">
          <a:extLst>
            <a:ext uri="{FF2B5EF4-FFF2-40B4-BE49-F238E27FC236}">
              <a16:creationId xmlns="" xmlns:a16="http://schemas.microsoft.com/office/drawing/2014/main" id="{00000000-0008-0000-0400-0000EA05000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5" name="Text Box 17">
          <a:extLst>
            <a:ext uri="{FF2B5EF4-FFF2-40B4-BE49-F238E27FC236}">
              <a16:creationId xmlns="" xmlns:a16="http://schemas.microsoft.com/office/drawing/2014/main" id="{00000000-0008-0000-0400-0000EB05000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6" name="Text Box 18">
          <a:extLst>
            <a:ext uri="{FF2B5EF4-FFF2-40B4-BE49-F238E27FC236}">
              <a16:creationId xmlns="" xmlns:a16="http://schemas.microsoft.com/office/drawing/2014/main" id="{00000000-0008-0000-0400-0000EC05000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7" name="Text Box 19">
          <a:extLst>
            <a:ext uri="{FF2B5EF4-FFF2-40B4-BE49-F238E27FC236}">
              <a16:creationId xmlns="" xmlns:a16="http://schemas.microsoft.com/office/drawing/2014/main" id="{00000000-0008-0000-0400-0000ED05000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18" name="Text Box 15">
          <a:extLst>
            <a:ext uri="{FF2B5EF4-FFF2-40B4-BE49-F238E27FC236}">
              <a16:creationId xmlns="" xmlns:a16="http://schemas.microsoft.com/office/drawing/2014/main" id="{00000000-0008-0000-0400-0000EE050000}"/>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19" name="Text Box 16">
          <a:extLst>
            <a:ext uri="{FF2B5EF4-FFF2-40B4-BE49-F238E27FC236}">
              <a16:creationId xmlns="" xmlns:a16="http://schemas.microsoft.com/office/drawing/2014/main" id="{00000000-0008-0000-0400-0000EF050000}"/>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0" name="Text Box 17">
          <a:extLst>
            <a:ext uri="{FF2B5EF4-FFF2-40B4-BE49-F238E27FC236}">
              <a16:creationId xmlns="" xmlns:a16="http://schemas.microsoft.com/office/drawing/2014/main" id="{00000000-0008-0000-0400-0000F0050000}"/>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1" name="Text Box 18">
          <a:extLst>
            <a:ext uri="{FF2B5EF4-FFF2-40B4-BE49-F238E27FC236}">
              <a16:creationId xmlns="" xmlns:a16="http://schemas.microsoft.com/office/drawing/2014/main" id="{00000000-0008-0000-0400-0000F1050000}"/>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2" name="Text Box 19">
          <a:extLst>
            <a:ext uri="{FF2B5EF4-FFF2-40B4-BE49-F238E27FC236}">
              <a16:creationId xmlns="" xmlns:a16="http://schemas.microsoft.com/office/drawing/2014/main" id="{00000000-0008-0000-0400-0000F2050000}"/>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1523" name="Text Box 15">
          <a:extLst>
            <a:ext uri="{FF2B5EF4-FFF2-40B4-BE49-F238E27FC236}">
              <a16:creationId xmlns="" xmlns:a16="http://schemas.microsoft.com/office/drawing/2014/main" id="{00000000-0008-0000-0400-0000F3050000}"/>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1524" name="Text Box 15">
          <a:extLst>
            <a:ext uri="{FF2B5EF4-FFF2-40B4-BE49-F238E27FC236}">
              <a16:creationId xmlns="" xmlns:a16="http://schemas.microsoft.com/office/drawing/2014/main" id="{00000000-0008-0000-0400-0000F4050000}"/>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5" name="Text Box 16">
          <a:extLst>
            <a:ext uri="{FF2B5EF4-FFF2-40B4-BE49-F238E27FC236}">
              <a16:creationId xmlns="" xmlns:a16="http://schemas.microsoft.com/office/drawing/2014/main" id="{00000000-0008-0000-0400-0000F505000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6" name="Text Box 17">
          <a:extLst>
            <a:ext uri="{FF2B5EF4-FFF2-40B4-BE49-F238E27FC236}">
              <a16:creationId xmlns="" xmlns:a16="http://schemas.microsoft.com/office/drawing/2014/main" id="{00000000-0008-0000-0400-0000F605000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7" name="Text Box 18">
          <a:extLst>
            <a:ext uri="{FF2B5EF4-FFF2-40B4-BE49-F238E27FC236}">
              <a16:creationId xmlns="" xmlns:a16="http://schemas.microsoft.com/office/drawing/2014/main" id="{00000000-0008-0000-0400-0000F705000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8" name="Text Box 19">
          <a:extLst>
            <a:ext uri="{FF2B5EF4-FFF2-40B4-BE49-F238E27FC236}">
              <a16:creationId xmlns="" xmlns:a16="http://schemas.microsoft.com/office/drawing/2014/main" id="{00000000-0008-0000-0400-0000F805000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1529" name="Text Box 15">
          <a:extLst>
            <a:ext uri="{FF2B5EF4-FFF2-40B4-BE49-F238E27FC236}">
              <a16:creationId xmlns="" xmlns:a16="http://schemas.microsoft.com/office/drawing/2014/main" id="{00000000-0008-0000-0400-0000F9050000}"/>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1530" name="Text Box 15">
          <a:extLst>
            <a:ext uri="{FF2B5EF4-FFF2-40B4-BE49-F238E27FC236}">
              <a16:creationId xmlns="" xmlns:a16="http://schemas.microsoft.com/office/drawing/2014/main" id="{00000000-0008-0000-0400-0000FA050000}"/>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1531" name="Text Box 15">
          <a:extLst>
            <a:ext uri="{FF2B5EF4-FFF2-40B4-BE49-F238E27FC236}">
              <a16:creationId xmlns="" xmlns:a16="http://schemas.microsoft.com/office/drawing/2014/main" id="{00000000-0008-0000-0400-0000FB05000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2" name="Text Box 16">
          <a:extLst>
            <a:ext uri="{FF2B5EF4-FFF2-40B4-BE49-F238E27FC236}">
              <a16:creationId xmlns="" xmlns:a16="http://schemas.microsoft.com/office/drawing/2014/main" id="{00000000-0008-0000-0400-0000FC05000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3" name="Text Box 17">
          <a:extLst>
            <a:ext uri="{FF2B5EF4-FFF2-40B4-BE49-F238E27FC236}">
              <a16:creationId xmlns="" xmlns:a16="http://schemas.microsoft.com/office/drawing/2014/main" id="{00000000-0008-0000-0400-0000FD05000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4" name="Text Box 18">
          <a:extLst>
            <a:ext uri="{FF2B5EF4-FFF2-40B4-BE49-F238E27FC236}">
              <a16:creationId xmlns="" xmlns:a16="http://schemas.microsoft.com/office/drawing/2014/main" id="{00000000-0008-0000-0400-0000FE05000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1535" name="Text Box 15">
          <a:extLst>
            <a:ext uri="{FF2B5EF4-FFF2-40B4-BE49-F238E27FC236}">
              <a16:creationId xmlns="" xmlns:a16="http://schemas.microsoft.com/office/drawing/2014/main" id="{00000000-0008-0000-0400-0000FF050000}"/>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6" name="Text Box 16">
          <a:extLst>
            <a:ext uri="{FF2B5EF4-FFF2-40B4-BE49-F238E27FC236}">
              <a16:creationId xmlns="" xmlns:a16="http://schemas.microsoft.com/office/drawing/2014/main" id="{00000000-0008-0000-0400-00000006000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7" name="Text Box 17">
          <a:extLst>
            <a:ext uri="{FF2B5EF4-FFF2-40B4-BE49-F238E27FC236}">
              <a16:creationId xmlns="" xmlns:a16="http://schemas.microsoft.com/office/drawing/2014/main" id="{00000000-0008-0000-0400-00000106000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8" name="Text Box 18">
          <a:extLst>
            <a:ext uri="{FF2B5EF4-FFF2-40B4-BE49-F238E27FC236}">
              <a16:creationId xmlns="" xmlns:a16="http://schemas.microsoft.com/office/drawing/2014/main" id="{00000000-0008-0000-0400-00000206000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9" name="Text Box 19">
          <a:extLst>
            <a:ext uri="{FF2B5EF4-FFF2-40B4-BE49-F238E27FC236}">
              <a16:creationId xmlns="" xmlns:a16="http://schemas.microsoft.com/office/drawing/2014/main" id="{00000000-0008-0000-0400-00000306000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0" name="Text Box 16">
          <a:extLst>
            <a:ext uri="{FF2B5EF4-FFF2-40B4-BE49-F238E27FC236}">
              <a16:creationId xmlns="" xmlns:a16="http://schemas.microsoft.com/office/drawing/2014/main" id="{00000000-0008-0000-0400-00000406000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1" name="Text Box 17">
          <a:extLst>
            <a:ext uri="{FF2B5EF4-FFF2-40B4-BE49-F238E27FC236}">
              <a16:creationId xmlns="" xmlns:a16="http://schemas.microsoft.com/office/drawing/2014/main" id="{00000000-0008-0000-0400-00000506000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2" name="Text Box 18">
          <a:extLst>
            <a:ext uri="{FF2B5EF4-FFF2-40B4-BE49-F238E27FC236}">
              <a16:creationId xmlns="" xmlns:a16="http://schemas.microsoft.com/office/drawing/2014/main" id="{00000000-0008-0000-0400-00000606000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3" name="Text Box 19">
          <a:extLst>
            <a:ext uri="{FF2B5EF4-FFF2-40B4-BE49-F238E27FC236}">
              <a16:creationId xmlns="" xmlns:a16="http://schemas.microsoft.com/office/drawing/2014/main" id="{00000000-0008-0000-0400-00000706000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4" name="Text Box 16">
          <a:extLst>
            <a:ext uri="{FF2B5EF4-FFF2-40B4-BE49-F238E27FC236}">
              <a16:creationId xmlns="" xmlns:a16="http://schemas.microsoft.com/office/drawing/2014/main" id="{00000000-0008-0000-0400-00000806000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5" name="Text Box 17">
          <a:extLst>
            <a:ext uri="{FF2B5EF4-FFF2-40B4-BE49-F238E27FC236}">
              <a16:creationId xmlns="" xmlns:a16="http://schemas.microsoft.com/office/drawing/2014/main" id="{00000000-0008-0000-0400-00000906000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6" name="Text Box 18">
          <a:extLst>
            <a:ext uri="{FF2B5EF4-FFF2-40B4-BE49-F238E27FC236}">
              <a16:creationId xmlns="" xmlns:a16="http://schemas.microsoft.com/office/drawing/2014/main" id="{00000000-0008-0000-0400-00000A06000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7" name="Text Box 19">
          <a:extLst>
            <a:ext uri="{FF2B5EF4-FFF2-40B4-BE49-F238E27FC236}">
              <a16:creationId xmlns="" xmlns:a16="http://schemas.microsoft.com/office/drawing/2014/main" id="{00000000-0008-0000-0400-00000B06000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8" name="Text Box 16">
          <a:extLst>
            <a:ext uri="{FF2B5EF4-FFF2-40B4-BE49-F238E27FC236}">
              <a16:creationId xmlns="" xmlns:a16="http://schemas.microsoft.com/office/drawing/2014/main" id="{00000000-0008-0000-0400-00000C060000}"/>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9" name="Text Box 17">
          <a:extLst>
            <a:ext uri="{FF2B5EF4-FFF2-40B4-BE49-F238E27FC236}">
              <a16:creationId xmlns="" xmlns:a16="http://schemas.microsoft.com/office/drawing/2014/main" id="{00000000-0008-0000-0400-00000D060000}"/>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0" name="Text Box 18">
          <a:extLst>
            <a:ext uri="{FF2B5EF4-FFF2-40B4-BE49-F238E27FC236}">
              <a16:creationId xmlns="" xmlns:a16="http://schemas.microsoft.com/office/drawing/2014/main" id="{00000000-0008-0000-0400-00000E060000}"/>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1" name="Text Box 19">
          <a:extLst>
            <a:ext uri="{FF2B5EF4-FFF2-40B4-BE49-F238E27FC236}">
              <a16:creationId xmlns="" xmlns:a16="http://schemas.microsoft.com/office/drawing/2014/main" id="{00000000-0008-0000-0400-00000F060000}"/>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2" name="Text Box 16">
          <a:extLst>
            <a:ext uri="{FF2B5EF4-FFF2-40B4-BE49-F238E27FC236}">
              <a16:creationId xmlns="" xmlns:a16="http://schemas.microsoft.com/office/drawing/2014/main" id="{00000000-0008-0000-0400-000010060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3" name="Text Box 17">
          <a:extLst>
            <a:ext uri="{FF2B5EF4-FFF2-40B4-BE49-F238E27FC236}">
              <a16:creationId xmlns="" xmlns:a16="http://schemas.microsoft.com/office/drawing/2014/main" id="{00000000-0008-0000-0400-000011060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4" name="Text Box 18">
          <a:extLst>
            <a:ext uri="{FF2B5EF4-FFF2-40B4-BE49-F238E27FC236}">
              <a16:creationId xmlns="" xmlns:a16="http://schemas.microsoft.com/office/drawing/2014/main" id="{00000000-0008-0000-0400-000012060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5" name="Text Box 19">
          <a:extLst>
            <a:ext uri="{FF2B5EF4-FFF2-40B4-BE49-F238E27FC236}">
              <a16:creationId xmlns="" xmlns:a16="http://schemas.microsoft.com/office/drawing/2014/main" id="{00000000-0008-0000-0400-000013060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1556" name="Text Box 15">
          <a:extLst>
            <a:ext uri="{FF2B5EF4-FFF2-40B4-BE49-F238E27FC236}">
              <a16:creationId xmlns="" xmlns:a16="http://schemas.microsoft.com/office/drawing/2014/main" id="{00000000-0008-0000-0400-000014060000}"/>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7" name="Text Box 16">
          <a:extLst>
            <a:ext uri="{FF2B5EF4-FFF2-40B4-BE49-F238E27FC236}">
              <a16:creationId xmlns="" xmlns:a16="http://schemas.microsoft.com/office/drawing/2014/main" id="{00000000-0008-0000-0400-00001506000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8" name="Text Box 17">
          <a:extLst>
            <a:ext uri="{FF2B5EF4-FFF2-40B4-BE49-F238E27FC236}">
              <a16:creationId xmlns="" xmlns:a16="http://schemas.microsoft.com/office/drawing/2014/main" id="{00000000-0008-0000-0400-00001606000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9" name="Text Box 18">
          <a:extLst>
            <a:ext uri="{FF2B5EF4-FFF2-40B4-BE49-F238E27FC236}">
              <a16:creationId xmlns="" xmlns:a16="http://schemas.microsoft.com/office/drawing/2014/main" id="{00000000-0008-0000-0400-00001706000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60" name="Text Box 19">
          <a:extLst>
            <a:ext uri="{FF2B5EF4-FFF2-40B4-BE49-F238E27FC236}">
              <a16:creationId xmlns="" xmlns:a16="http://schemas.microsoft.com/office/drawing/2014/main" id="{00000000-0008-0000-0400-00001806000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1561" name="Text Box 15">
          <a:extLst>
            <a:ext uri="{FF2B5EF4-FFF2-40B4-BE49-F238E27FC236}">
              <a16:creationId xmlns="" xmlns:a16="http://schemas.microsoft.com/office/drawing/2014/main" id="{00000000-0008-0000-0400-000019060000}"/>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2" name="Text Box 16">
          <a:extLst>
            <a:ext uri="{FF2B5EF4-FFF2-40B4-BE49-F238E27FC236}">
              <a16:creationId xmlns="" xmlns:a16="http://schemas.microsoft.com/office/drawing/2014/main" id="{00000000-0008-0000-0400-00001A060000}"/>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3" name="Text Box 17">
          <a:extLst>
            <a:ext uri="{FF2B5EF4-FFF2-40B4-BE49-F238E27FC236}">
              <a16:creationId xmlns="" xmlns:a16="http://schemas.microsoft.com/office/drawing/2014/main" id="{00000000-0008-0000-0400-00001B060000}"/>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4" name="Text Box 18">
          <a:extLst>
            <a:ext uri="{FF2B5EF4-FFF2-40B4-BE49-F238E27FC236}">
              <a16:creationId xmlns="" xmlns:a16="http://schemas.microsoft.com/office/drawing/2014/main" id="{00000000-0008-0000-0400-00001C060000}"/>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5" name="Text Box 16">
          <a:extLst>
            <a:ext uri="{FF2B5EF4-FFF2-40B4-BE49-F238E27FC236}">
              <a16:creationId xmlns="" xmlns:a16="http://schemas.microsoft.com/office/drawing/2014/main" id="{00000000-0008-0000-0400-00001D06000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6" name="Text Box 17">
          <a:extLst>
            <a:ext uri="{FF2B5EF4-FFF2-40B4-BE49-F238E27FC236}">
              <a16:creationId xmlns="" xmlns:a16="http://schemas.microsoft.com/office/drawing/2014/main" id="{00000000-0008-0000-0400-00001E06000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7" name="Text Box 18">
          <a:extLst>
            <a:ext uri="{FF2B5EF4-FFF2-40B4-BE49-F238E27FC236}">
              <a16:creationId xmlns="" xmlns:a16="http://schemas.microsoft.com/office/drawing/2014/main" id="{00000000-0008-0000-0400-00001F06000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8" name="Text Box 19">
          <a:extLst>
            <a:ext uri="{FF2B5EF4-FFF2-40B4-BE49-F238E27FC236}">
              <a16:creationId xmlns="" xmlns:a16="http://schemas.microsoft.com/office/drawing/2014/main" id="{00000000-0008-0000-0400-00002006000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9" name="Text Box 16">
          <a:extLst>
            <a:ext uri="{FF2B5EF4-FFF2-40B4-BE49-F238E27FC236}">
              <a16:creationId xmlns="" xmlns:a16="http://schemas.microsoft.com/office/drawing/2014/main" id="{00000000-0008-0000-0400-00002106000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0" name="Text Box 17">
          <a:extLst>
            <a:ext uri="{FF2B5EF4-FFF2-40B4-BE49-F238E27FC236}">
              <a16:creationId xmlns="" xmlns:a16="http://schemas.microsoft.com/office/drawing/2014/main" id="{00000000-0008-0000-0400-00002206000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1" name="Text Box 18">
          <a:extLst>
            <a:ext uri="{FF2B5EF4-FFF2-40B4-BE49-F238E27FC236}">
              <a16:creationId xmlns="" xmlns:a16="http://schemas.microsoft.com/office/drawing/2014/main" id="{00000000-0008-0000-0400-00002306000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2" name="Text Box 19">
          <a:extLst>
            <a:ext uri="{FF2B5EF4-FFF2-40B4-BE49-F238E27FC236}">
              <a16:creationId xmlns="" xmlns:a16="http://schemas.microsoft.com/office/drawing/2014/main" id="{00000000-0008-0000-0400-00002406000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1573" name="Text Box 15">
          <a:extLst>
            <a:ext uri="{FF2B5EF4-FFF2-40B4-BE49-F238E27FC236}">
              <a16:creationId xmlns="" xmlns:a16="http://schemas.microsoft.com/office/drawing/2014/main" id="{00000000-0008-0000-0400-000025060000}"/>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1574" name="Text Box 15">
          <a:extLst>
            <a:ext uri="{FF2B5EF4-FFF2-40B4-BE49-F238E27FC236}">
              <a16:creationId xmlns="" xmlns:a16="http://schemas.microsoft.com/office/drawing/2014/main" id="{00000000-0008-0000-0400-000026060000}"/>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1575" name="Text Box 15">
          <a:extLst>
            <a:ext uri="{FF2B5EF4-FFF2-40B4-BE49-F238E27FC236}">
              <a16:creationId xmlns="" xmlns:a16="http://schemas.microsoft.com/office/drawing/2014/main" id="{00000000-0008-0000-0400-000027060000}"/>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1576" name="Text Box 15">
          <a:extLst>
            <a:ext uri="{FF2B5EF4-FFF2-40B4-BE49-F238E27FC236}">
              <a16:creationId xmlns="" xmlns:a16="http://schemas.microsoft.com/office/drawing/2014/main" id="{00000000-0008-0000-0400-00002806000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1577" name="Text Box 15">
          <a:extLst>
            <a:ext uri="{FF2B5EF4-FFF2-40B4-BE49-F238E27FC236}">
              <a16:creationId xmlns="" xmlns:a16="http://schemas.microsoft.com/office/drawing/2014/main" id="{00000000-0008-0000-0400-000029060000}"/>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1578" name="Text Box 15">
          <a:extLst>
            <a:ext uri="{FF2B5EF4-FFF2-40B4-BE49-F238E27FC236}">
              <a16:creationId xmlns="" xmlns:a16="http://schemas.microsoft.com/office/drawing/2014/main" id="{00000000-0008-0000-0400-00002A060000}"/>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79" name="Text Box 16">
          <a:extLst>
            <a:ext uri="{FF2B5EF4-FFF2-40B4-BE49-F238E27FC236}">
              <a16:creationId xmlns="" xmlns:a16="http://schemas.microsoft.com/office/drawing/2014/main" id="{00000000-0008-0000-0400-00002B06000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0" name="Text Box 17">
          <a:extLst>
            <a:ext uri="{FF2B5EF4-FFF2-40B4-BE49-F238E27FC236}">
              <a16:creationId xmlns="" xmlns:a16="http://schemas.microsoft.com/office/drawing/2014/main" id="{00000000-0008-0000-0400-00002C06000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1" name="Text Box 18">
          <a:extLst>
            <a:ext uri="{FF2B5EF4-FFF2-40B4-BE49-F238E27FC236}">
              <a16:creationId xmlns="" xmlns:a16="http://schemas.microsoft.com/office/drawing/2014/main" id="{00000000-0008-0000-0400-00002D06000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2" name="Text Box 19">
          <a:extLst>
            <a:ext uri="{FF2B5EF4-FFF2-40B4-BE49-F238E27FC236}">
              <a16:creationId xmlns="" xmlns:a16="http://schemas.microsoft.com/office/drawing/2014/main" id="{00000000-0008-0000-0400-00002E06000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3" name="Text Box 16">
          <a:extLst>
            <a:ext uri="{FF2B5EF4-FFF2-40B4-BE49-F238E27FC236}">
              <a16:creationId xmlns="" xmlns:a16="http://schemas.microsoft.com/office/drawing/2014/main" id="{00000000-0008-0000-0400-00002F060000}"/>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4" name="Text Box 17">
          <a:extLst>
            <a:ext uri="{FF2B5EF4-FFF2-40B4-BE49-F238E27FC236}">
              <a16:creationId xmlns="" xmlns:a16="http://schemas.microsoft.com/office/drawing/2014/main" id="{00000000-0008-0000-0400-000030060000}"/>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5" name="Text Box 18">
          <a:extLst>
            <a:ext uri="{FF2B5EF4-FFF2-40B4-BE49-F238E27FC236}">
              <a16:creationId xmlns="" xmlns:a16="http://schemas.microsoft.com/office/drawing/2014/main" id="{00000000-0008-0000-0400-000031060000}"/>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6" name="Text Box 19">
          <a:extLst>
            <a:ext uri="{FF2B5EF4-FFF2-40B4-BE49-F238E27FC236}">
              <a16:creationId xmlns="" xmlns:a16="http://schemas.microsoft.com/office/drawing/2014/main" id="{00000000-0008-0000-0400-000032060000}"/>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7" name="Text Box 16">
          <a:extLst>
            <a:ext uri="{FF2B5EF4-FFF2-40B4-BE49-F238E27FC236}">
              <a16:creationId xmlns="" xmlns:a16="http://schemas.microsoft.com/office/drawing/2014/main" id="{00000000-0008-0000-0400-000033060000}"/>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8" name="Text Box 17">
          <a:extLst>
            <a:ext uri="{FF2B5EF4-FFF2-40B4-BE49-F238E27FC236}">
              <a16:creationId xmlns="" xmlns:a16="http://schemas.microsoft.com/office/drawing/2014/main" id="{00000000-0008-0000-0400-000034060000}"/>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9" name="Text Box 18">
          <a:extLst>
            <a:ext uri="{FF2B5EF4-FFF2-40B4-BE49-F238E27FC236}">
              <a16:creationId xmlns="" xmlns:a16="http://schemas.microsoft.com/office/drawing/2014/main" id="{00000000-0008-0000-0400-000035060000}"/>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90" name="Text Box 19">
          <a:extLst>
            <a:ext uri="{FF2B5EF4-FFF2-40B4-BE49-F238E27FC236}">
              <a16:creationId xmlns="" xmlns:a16="http://schemas.microsoft.com/office/drawing/2014/main" id="{00000000-0008-0000-0400-000036060000}"/>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1" name="Text Box 16">
          <a:extLst>
            <a:ext uri="{FF2B5EF4-FFF2-40B4-BE49-F238E27FC236}">
              <a16:creationId xmlns="" xmlns:a16="http://schemas.microsoft.com/office/drawing/2014/main" id="{00000000-0008-0000-0400-00003706000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2" name="Text Box 17">
          <a:extLst>
            <a:ext uri="{FF2B5EF4-FFF2-40B4-BE49-F238E27FC236}">
              <a16:creationId xmlns="" xmlns:a16="http://schemas.microsoft.com/office/drawing/2014/main" id="{00000000-0008-0000-0400-00003806000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3" name="Text Box 18">
          <a:extLst>
            <a:ext uri="{FF2B5EF4-FFF2-40B4-BE49-F238E27FC236}">
              <a16:creationId xmlns="" xmlns:a16="http://schemas.microsoft.com/office/drawing/2014/main" id="{00000000-0008-0000-0400-00003906000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4" name="Text Box 19">
          <a:extLst>
            <a:ext uri="{FF2B5EF4-FFF2-40B4-BE49-F238E27FC236}">
              <a16:creationId xmlns="" xmlns:a16="http://schemas.microsoft.com/office/drawing/2014/main" id="{00000000-0008-0000-0400-00003A06000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5" name="Text Box 16">
          <a:extLst>
            <a:ext uri="{FF2B5EF4-FFF2-40B4-BE49-F238E27FC236}">
              <a16:creationId xmlns="" xmlns:a16="http://schemas.microsoft.com/office/drawing/2014/main" id="{00000000-0008-0000-0400-00003B060000}"/>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6" name="Text Box 17">
          <a:extLst>
            <a:ext uri="{FF2B5EF4-FFF2-40B4-BE49-F238E27FC236}">
              <a16:creationId xmlns="" xmlns:a16="http://schemas.microsoft.com/office/drawing/2014/main" id="{00000000-0008-0000-0400-00003C060000}"/>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7" name="Text Box 18">
          <a:extLst>
            <a:ext uri="{FF2B5EF4-FFF2-40B4-BE49-F238E27FC236}">
              <a16:creationId xmlns="" xmlns:a16="http://schemas.microsoft.com/office/drawing/2014/main" id="{00000000-0008-0000-0400-00003D060000}"/>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8" name="Text Box 16">
          <a:extLst>
            <a:ext uri="{FF2B5EF4-FFF2-40B4-BE49-F238E27FC236}">
              <a16:creationId xmlns="" xmlns:a16="http://schemas.microsoft.com/office/drawing/2014/main" id="{00000000-0008-0000-0400-00003E06000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9" name="Text Box 17">
          <a:extLst>
            <a:ext uri="{FF2B5EF4-FFF2-40B4-BE49-F238E27FC236}">
              <a16:creationId xmlns="" xmlns:a16="http://schemas.microsoft.com/office/drawing/2014/main" id="{00000000-0008-0000-0400-00003F06000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0" name="Text Box 18">
          <a:extLst>
            <a:ext uri="{FF2B5EF4-FFF2-40B4-BE49-F238E27FC236}">
              <a16:creationId xmlns="" xmlns:a16="http://schemas.microsoft.com/office/drawing/2014/main" id="{00000000-0008-0000-0400-00004006000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1" name="Text Box 19">
          <a:extLst>
            <a:ext uri="{FF2B5EF4-FFF2-40B4-BE49-F238E27FC236}">
              <a16:creationId xmlns="" xmlns:a16="http://schemas.microsoft.com/office/drawing/2014/main" id="{00000000-0008-0000-0400-00004106000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2" name="Text Box 16">
          <a:extLst>
            <a:ext uri="{FF2B5EF4-FFF2-40B4-BE49-F238E27FC236}">
              <a16:creationId xmlns="" xmlns:a16="http://schemas.microsoft.com/office/drawing/2014/main" id="{00000000-0008-0000-0400-00004206000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3" name="Text Box 17">
          <a:extLst>
            <a:ext uri="{FF2B5EF4-FFF2-40B4-BE49-F238E27FC236}">
              <a16:creationId xmlns="" xmlns:a16="http://schemas.microsoft.com/office/drawing/2014/main" id="{00000000-0008-0000-0400-00004306000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4" name="Text Box 18">
          <a:extLst>
            <a:ext uri="{FF2B5EF4-FFF2-40B4-BE49-F238E27FC236}">
              <a16:creationId xmlns="" xmlns:a16="http://schemas.microsoft.com/office/drawing/2014/main" id="{00000000-0008-0000-0400-00004406000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5" name="Text Box 19">
          <a:extLst>
            <a:ext uri="{FF2B5EF4-FFF2-40B4-BE49-F238E27FC236}">
              <a16:creationId xmlns="" xmlns:a16="http://schemas.microsoft.com/office/drawing/2014/main" id="{00000000-0008-0000-0400-00004506000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6" name="Text Box 16">
          <a:extLst>
            <a:ext uri="{FF2B5EF4-FFF2-40B4-BE49-F238E27FC236}">
              <a16:creationId xmlns="" xmlns:a16="http://schemas.microsoft.com/office/drawing/2014/main" id="{00000000-0008-0000-0400-00004606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7" name="Text Box 17">
          <a:extLst>
            <a:ext uri="{FF2B5EF4-FFF2-40B4-BE49-F238E27FC236}">
              <a16:creationId xmlns="" xmlns:a16="http://schemas.microsoft.com/office/drawing/2014/main" id="{00000000-0008-0000-0400-00004706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8" name="Text Box 18">
          <a:extLst>
            <a:ext uri="{FF2B5EF4-FFF2-40B4-BE49-F238E27FC236}">
              <a16:creationId xmlns="" xmlns:a16="http://schemas.microsoft.com/office/drawing/2014/main" id="{00000000-0008-0000-0400-00004806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9" name="Text Box 19">
          <a:extLst>
            <a:ext uri="{FF2B5EF4-FFF2-40B4-BE49-F238E27FC236}">
              <a16:creationId xmlns="" xmlns:a16="http://schemas.microsoft.com/office/drawing/2014/main" id="{00000000-0008-0000-0400-00004906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61691"/>
    <xdr:sp macro="" textlink="">
      <xdr:nvSpPr>
        <xdr:cNvPr id="1610" name="Text Box 15">
          <a:extLst>
            <a:ext uri="{FF2B5EF4-FFF2-40B4-BE49-F238E27FC236}">
              <a16:creationId xmlns="" xmlns:a16="http://schemas.microsoft.com/office/drawing/2014/main" id="{00000000-0008-0000-0400-00004A060000}"/>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1" name="Text Box 16">
          <a:extLst>
            <a:ext uri="{FF2B5EF4-FFF2-40B4-BE49-F238E27FC236}">
              <a16:creationId xmlns="" xmlns:a16="http://schemas.microsoft.com/office/drawing/2014/main" id="{00000000-0008-0000-0400-00004B06000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2" name="Text Box 17">
          <a:extLst>
            <a:ext uri="{FF2B5EF4-FFF2-40B4-BE49-F238E27FC236}">
              <a16:creationId xmlns="" xmlns:a16="http://schemas.microsoft.com/office/drawing/2014/main" id="{00000000-0008-0000-0400-00004C06000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3" name="Text Box 18">
          <a:extLst>
            <a:ext uri="{FF2B5EF4-FFF2-40B4-BE49-F238E27FC236}">
              <a16:creationId xmlns="" xmlns:a16="http://schemas.microsoft.com/office/drawing/2014/main" id="{00000000-0008-0000-0400-00004D06000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4" name="Text Box 19">
          <a:extLst>
            <a:ext uri="{FF2B5EF4-FFF2-40B4-BE49-F238E27FC236}">
              <a16:creationId xmlns="" xmlns:a16="http://schemas.microsoft.com/office/drawing/2014/main" id="{00000000-0008-0000-0400-00004E06000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15" name="Text Box 15">
          <a:extLst>
            <a:ext uri="{FF2B5EF4-FFF2-40B4-BE49-F238E27FC236}">
              <a16:creationId xmlns="" xmlns:a16="http://schemas.microsoft.com/office/drawing/2014/main" id="{00000000-0008-0000-0400-00004F060000}"/>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6" name="Text Box 16">
          <a:extLst>
            <a:ext uri="{FF2B5EF4-FFF2-40B4-BE49-F238E27FC236}">
              <a16:creationId xmlns="" xmlns:a16="http://schemas.microsoft.com/office/drawing/2014/main" id="{00000000-0008-0000-0400-00005006000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7" name="Text Box 17">
          <a:extLst>
            <a:ext uri="{FF2B5EF4-FFF2-40B4-BE49-F238E27FC236}">
              <a16:creationId xmlns="" xmlns:a16="http://schemas.microsoft.com/office/drawing/2014/main" id="{00000000-0008-0000-0400-00005106000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8" name="Text Box 18">
          <a:extLst>
            <a:ext uri="{FF2B5EF4-FFF2-40B4-BE49-F238E27FC236}">
              <a16:creationId xmlns="" xmlns:a16="http://schemas.microsoft.com/office/drawing/2014/main" id="{00000000-0008-0000-0400-00005206000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9" name="Text Box 19">
          <a:extLst>
            <a:ext uri="{FF2B5EF4-FFF2-40B4-BE49-F238E27FC236}">
              <a16:creationId xmlns="" xmlns:a16="http://schemas.microsoft.com/office/drawing/2014/main" id="{00000000-0008-0000-0400-00005306000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1620" name="Text Box 15">
          <a:extLst>
            <a:ext uri="{FF2B5EF4-FFF2-40B4-BE49-F238E27FC236}">
              <a16:creationId xmlns="" xmlns:a16="http://schemas.microsoft.com/office/drawing/2014/main" id="{00000000-0008-0000-0400-000054060000}"/>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1621" name="Text Box 15">
          <a:extLst>
            <a:ext uri="{FF2B5EF4-FFF2-40B4-BE49-F238E27FC236}">
              <a16:creationId xmlns="" xmlns:a16="http://schemas.microsoft.com/office/drawing/2014/main" id="{00000000-0008-0000-0400-000055060000}"/>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2" name="Text Box 16">
          <a:extLst>
            <a:ext uri="{FF2B5EF4-FFF2-40B4-BE49-F238E27FC236}">
              <a16:creationId xmlns="" xmlns:a16="http://schemas.microsoft.com/office/drawing/2014/main" id="{00000000-0008-0000-0400-00005606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3" name="Text Box 17">
          <a:extLst>
            <a:ext uri="{FF2B5EF4-FFF2-40B4-BE49-F238E27FC236}">
              <a16:creationId xmlns="" xmlns:a16="http://schemas.microsoft.com/office/drawing/2014/main" id="{00000000-0008-0000-0400-00005706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4" name="Text Box 18">
          <a:extLst>
            <a:ext uri="{FF2B5EF4-FFF2-40B4-BE49-F238E27FC236}">
              <a16:creationId xmlns="" xmlns:a16="http://schemas.microsoft.com/office/drawing/2014/main" id="{00000000-0008-0000-0400-00005806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5" name="Text Box 19">
          <a:extLst>
            <a:ext uri="{FF2B5EF4-FFF2-40B4-BE49-F238E27FC236}">
              <a16:creationId xmlns="" xmlns:a16="http://schemas.microsoft.com/office/drawing/2014/main" id="{00000000-0008-0000-0400-00005906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1626" name="Text Box 15">
          <a:extLst>
            <a:ext uri="{FF2B5EF4-FFF2-40B4-BE49-F238E27FC236}">
              <a16:creationId xmlns="" xmlns:a16="http://schemas.microsoft.com/office/drawing/2014/main" id="{00000000-0008-0000-0400-00005A060000}"/>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1627" name="Text Box 15">
          <a:extLst>
            <a:ext uri="{FF2B5EF4-FFF2-40B4-BE49-F238E27FC236}">
              <a16:creationId xmlns="" xmlns:a16="http://schemas.microsoft.com/office/drawing/2014/main" id="{00000000-0008-0000-0400-00005B060000}"/>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1628" name="Text Box 15">
          <a:extLst>
            <a:ext uri="{FF2B5EF4-FFF2-40B4-BE49-F238E27FC236}">
              <a16:creationId xmlns="" xmlns:a16="http://schemas.microsoft.com/office/drawing/2014/main" id="{00000000-0008-0000-0400-00005C060000}"/>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29" name="Text Box 16">
          <a:extLst>
            <a:ext uri="{FF2B5EF4-FFF2-40B4-BE49-F238E27FC236}">
              <a16:creationId xmlns="" xmlns:a16="http://schemas.microsoft.com/office/drawing/2014/main" id="{00000000-0008-0000-0400-00005D06000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30" name="Text Box 17">
          <a:extLst>
            <a:ext uri="{FF2B5EF4-FFF2-40B4-BE49-F238E27FC236}">
              <a16:creationId xmlns="" xmlns:a16="http://schemas.microsoft.com/office/drawing/2014/main" id="{00000000-0008-0000-0400-00005E06000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31" name="Text Box 18">
          <a:extLst>
            <a:ext uri="{FF2B5EF4-FFF2-40B4-BE49-F238E27FC236}">
              <a16:creationId xmlns="" xmlns:a16="http://schemas.microsoft.com/office/drawing/2014/main" id="{00000000-0008-0000-0400-00005F06000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213632"/>
    <xdr:sp macro="" textlink="">
      <xdr:nvSpPr>
        <xdr:cNvPr id="1632" name="Text Box 15">
          <a:extLst>
            <a:ext uri="{FF2B5EF4-FFF2-40B4-BE49-F238E27FC236}">
              <a16:creationId xmlns="" xmlns:a16="http://schemas.microsoft.com/office/drawing/2014/main" id="{00000000-0008-0000-0400-000060060000}"/>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3" name="Text Box 16">
          <a:extLst>
            <a:ext uri="{FF2B5EF4-FFF2-40B4-BE49-F238E27FC236}">
              <a16:creationId xmlns="" xmlns:a16="http://schemas.microsoft.com/office/drawing/2014/main" id="{00000000-0008-0000-0400-00006106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4" name="Text Box 17">
          <a:extLst>
            <a:ext uri="{FF2B5EF4-FFF2-40B4-BE49-F238E27FC236}">
              <a16:creationId xmlns="" xmlns:a16="http://schemas.microsoft.com/office/drawing/2014/main" id="{00000000-0008-0000-0400-00006206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5" name="Text Box 18">
          <a:extLst>
            <a:ext uri="{FF2B5EF4-FFF2-40B4-BE49-F238E27FC236}">
              <a16:creationId xmlns="" xmlns:a16="http://schemas.microsoft.com/office/drawing/2014/main" id="{00000000-0008-0000-0400-00006306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6" name="Text Box 19">
          <a:extLst>
            <a:ext uri="{FF2B5EF4-FFF2-40B4-BE49-F238E27FC236}">
              <a16:creationId xmlns="" xmlns:a16="http://schemas.microsoft.com/office/drawing/2014/main" id="{00000000-0008-0000-0400-00006406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7" name="Text Box 16">
          <a:extLst>
            <a:ext uri="{FF2B5EF4-FFF2-40B4-BE49-F238E27FC236}">
              <a16:creationId xmlns="" xmlns:a16="http://schemas.microsoft.com/office/drawing/2014/main" id="{00000000-0008-0000-0400-00006506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8" name="Text Box 17">
          <a:extLst>
            <a:ext uri="{FF2B5EF4-FFF2-40B4-BE49-F238E27FC236}">
              <a16:creationId xmlns="" xmlns:a16="http://schemas.microsoft.com/office/drawing/2014/main" id="{00000000-0008-0000-0400-00006606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9" name="Text Box 18">
          <a:extLst>
            <a:ext uri="{FF2B5EF4-FFF2-40B4-BE49-F238E27FC236}">
              <a16:creationId xmlns="" xmlns:a16="http://schemas.microsoft.com/office/drawing/2014/main" id="{00000000-0008-0000-0400-00006706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40" name="Text Box 19">
          <a:extLst>
            <a:ext uri="{FF2B5EF4-FFF2-40B4-BE49-F238E27FC236}">
              <a16:creationId xmlns="" xmlns:a16="http://schemas.microsoft.com/office/drawing/2014/main" id="{00000000-0008-0000-0400-00006806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1" name="Text Box 16">
          <a:extLst>
            <a:ext uri="{FF2B5EF4-FFF2-40B4-BE49-F238E27FC236}">
              <a16:creationId xmlns="" xmlns:a16="http://schemas.microsoft.com/office/drawing/2014/main" id="{00000000-0008-0000-0400-00006906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2" name="Text Box 17">
          <a:extLst>
            <a:ext uri="{FF2B5EF4-FFF2-40B4-BE49-F238E27FC236}">
              <a16:creationId xmlns="" xmlns:a16="http://schemas.microsoft.com/office/drawing/2014/main" id="{00000000-0008-0000-0400-00006A06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3" name="Text Box 18">
          <a:extLst>
            <a:ext uri="{FF2B5EF4-FFF2-40B4-BE49-F238E27FC236}">
              <a16:creationId xmlns="" xmlns:a16="http://schemas.microsoft.com/office/drawing/2014/main" id="{00000000-0008-0000-0400-00006B06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4" name="Text Box 19">
          <a:extLst>
            <a:ext uri="{FF2B5EF4-FFF2-40B4-BE49-F238E27FC236}">
              <a16:creationId xmlns="" xmlns:a16="http://schemas.microsoft.com/office/drawing/2014/main" id="{00000000-0008-0000-0400-00006C06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5" name="Text Box 16">
          <a:extLst>
            <a:ext uri="{FF2B5EF4-FFF2-40B4-BE49-F238E27FC236}">
              <a16:creationId xmlns="" xmlns:a16="http://schemas.microsoft.com/office/drawing/2014/main" id="{00000000-0008-0000-0400-00006D06000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6" name="Text Box 17">
          <a:extLst>
            <a:ext uri="{FF2B5EF4-FFF2-40B4-BE49-F238E27FC236}">
              <a16:creationId xmlns="" xmlns:a16="http://schemas.microsoft.com/office/drawing/2014/main" id="{00000000-0008-0000-0400-00006E06000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7" name="Text Box 18">
          <a:extLst>
            <a:ext uri="{FF2B5EF4-FFF2-40B4-BE49-F238E27FC236}">
              <a16:creationId xmlns="" xmlns:a16="http://schemas.microsoft.com/office/drawing/2014/main" id="{00000000-0008-0000-0400-00006F06000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8" name="Text Box 19">
          <a:extLst>
            <a:ext uri="{FF2B5EF4-FFF2-40B4-BE49-F238E27FC236}">
              <a16:creationId xmlns="" xmlns:a16="http://schemas.microsoft.com/office/drawing/2014/main" id="{00000000-0008-0000-0400-00007006000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49" name="Text Box 16">
          <a:extLst>
            <a:ext uri="{FF2B5EF4-FFF2-40B4-BE49-F238E27FC236}">
              <a16:creationId xmlns="" xmlns:a16="http://schemas.microsoft.com/office/drawing/2014/main" id="{00000000-0008-0000-0400-000071060000}"/>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0" name="Text Box 17">
          <a:extLst>
            <a:ext uri="{FF2B5EF4-FFF2-40B4-BE49-F238E27FC236}">
              <a16:creationId xmlns="" xmlns:a16="http://schemas.microsoft.com/office/drawing/2014/main" id="{00000000-0008-0000-0400-000072060000}"/>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1" name="Text Box 18">
          <a:extLst>
            <a:ext uri="{FF2B5EF4-FFF2-40B4-BE49-F238E27FC236}">
              <a16:creationId xmlns="" xmlns:a16="http://schemas.microsoft.com/office/drawing/2014/main" id="{00000000-0008-0000-0400-000073060000}"/>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2" name="Text Box 19">
          <a:extLst>
            <a:ext uri="{FF2B5EF4-FFF2-40B4-BE49-F238E27FC236}">
              <a16:creationId xmlns="" xmlns:a16="http://schemas.microsoft.com/office/drawing/2014/main" id="{00000000-0008-0000-0400-000074060000}"/>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1653" name="Text Box 15">
          <a:extLst>
            <a:ext uri="{FF2B5EF4-FFF2-40B4-BE49-F238E27FC236}">
              <a16:creationId xmlns="" xmlns:a16="http://schemas.microsoft.com/office/drawing/2014/main" id="{00000000-0008-0000-0400-000075060000}"/>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4" name="Text Box 16">
          <a:extLst>
            <a:ext uri="{FF2B5EF4-FFF2-40B4-BE49-F238E27FC236}">
              <a16:creationId xmlns="" xmlns:a16="http://schemas.microsoft.com/office/drawing/2014/main" id="{00000000-0008-0000-0400-00007606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5" name="Text Box 17">
          <a:extLst>
            <a:ext uri="{FF2B5EF4-FFF2-40B4-BE49-F238E27FC236}">
              <a16:creationId xmlns="" xmlns:a16="http://schemas.microsoft.com/office/drawing/2014/main" id="{00000000-0008-0000-0400-00007706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6" name="Text Box 18">
          <a:extLst>
            <a:ext uri="{FF2B5EF4-FFF2-40B4-BE49-F238E27FC236}">
              <a16:creationId xmlns="" xmlns:a16="http://schemas.microsoft.com/office/drawing/2014/main" id="{00000000-0008-0000-0400-00007806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7" name="Text Box 19">
          <a:extLst>
            <a:ext uri="{FF2B5EF4-FFF2-40B4-BE49-F238E27FC236}">
              <a16:creationId xmlns="" xmlns:a16="http://schemas.microsoft.com/office/drawing/2014/main" id="{00000000-0008-0000-0400-00007906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1658" name="Text Box 15">
          <a:extLst>
            <a:ext uri="{FF2B5EF4-FFF2-40B4-BE49-F238E27FC236}">
              <a16:creationId xmlns="" xmlns:a16="http://schemas.microsoft.com/office/drawing/2014/main" id="{00000000-0008-0000-0400-00007A06000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59" name="Text Box 16">
          <a:extLst>
            <a:ext uri="{FF2B5EF4-FFF2-40B4-BE49-F238E27FC236}">
              <a16:creationId xmlns="" xmlns:a16="http://schemas.microsoft.com/office/drawing/2014/main" id="{00000000-0008-0000-0400-00007B06000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60" name="Text Box 17">
          <a:extLst>
            <a:ext uri="{FF2B5EF4-FFF2-40B4-BE49-F238E27FC236}">
              <a16:creationId xmlns="" xmlns:a16="http://schemas.microsoft.com/office/drawing/2014/main" id="{00000000-0008-0000-0400-00007C06000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61" name="Text Box 18">
          <a:extLst>
            <a:ext uri="{FF2B5EF4-FFF2-40B4-BE49-F238E27FC236}">
              <a16:creationId xmlns="" xmlns:a16="http://schemas.microsoft.com/office/drawing/2014/main" id="{00000000-0008-0000-0400-00007D06000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2" name="Text Box 16">
          <a:extLst>
            <a:ext uri="{FF2B5EF4-FFF2-40B4-BE49-F238E27FC236}">
              <a16:creationId xmlns="" xmlns:a16="http://schemas.microsoft.com/office/drawing/2014/main" id="{00000000-0008-0000-0400-00007E06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3" name="Text Box 17">
          <a:extLst>
            <a:ext uri="{FF2B5EF4-FFF2-40B4-BE49-F238E27FC236}">
              <a16:creationId xmlns="" xmlns:a16="http://schemas.microsoft.com/office/drawing/2014/main" id="{00000000-0008-0000-0400-00007F06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4" name="Text Box 18">
          <a:extLst>
            <a:ext uri="{FF2B5EF4-FFF2-40B4-BE49-F238E27FC236}">
              <a16:creationId xmlns="" xmlns:a16="http://schemas.microsoft.com/office/drawing/2014/main" id="{00000000-0008-0000-0400-00008006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5" name="Text Box 19">
          <a:extLst>
            <a:ext uri="{FF2B5EF4-FFF2-40B4-BE49-F238E27FC236}">
              <a16:creationId xmlns="" xmlns:a16="http://schemas.microsoft.com/office/drawing/2014/main" id="{00000000-0008-0000-0400-00008106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6" name="Text Box 16">
          <a:extLst>
            <a:ext uri="{FF2B5EF4-FFF2-40B4-BE49-F238E27FC236}">
              <a16:creationId xmlns="" xmlns:a16="http://schemas.microsoft.com/office/drawing/2014/main" id="{00000000-0008-0000-0400-00008206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7" name="Text Box 17">
          <a:extLst>
            <a:ext uri="{FF2B5EF4-FFF2-40B4-BE49-F238E27FC236}">
              <a16:creationId xmlns="" xmlns:a16="http://schemas.microsoft.com/office/drawing/2014/main" id="{00000000-0008-0000-0400-00008306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8" name="Text Box 18">
          <a:extLst>
            <a:ext uri="{FF2B5EF4-FFF2-40B4-BE49-F238E27FC236}">
              <a16:creationId xmlns="" xmlns:a16="http://schemas.microsoft.com/office/drawing/2014/main" id="{00000000-0008-0000-0400-00008406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9" name="Text Box 19">
          <a:extLst>
            <a:ext uri="{FF2B5EF4-FFF2-40B4-BE49-F238E27FC236}">
              <a16:creationId xmlns="" xmlns:a16="http://schemas.microsoft.com/office/drawing/2014/main" id="{00000000-0008-0000-0400-00008506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8496"/>
    <xdr:sp macro="" textlink="">
      <xdr:nvSpPr>
        <xdr:cNvPr id="1670" name="Text Box 15">
          <a:extLst>
            <a:ext uri="{FF2B5EF4-FFF2-40B4-BE49-F238E27FC236}">
              <a16:creationId xmlns="" xmlns:a16="http://schemas.microsoft.com/office/drawing/2014/main" id="{00000000-0008-0000-0400-000086060000}"/>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71" name="Text Box 15">
          <a:extLst>
            <a:ext uri="{FF2B5EF4-FFF2-40B4-BE49-F238E27FC236}">
              <a16:creationId xmlns="" xmlns:a16="http://schemas.microsoft.com/office/drawing/2014/main" id="{00000000-0008-0000-0400-000087060000}"/>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1672" name="Text Box 15">
          <a:extLst>
            <a:ext uri="{FF2B5EF4-FFF2-40B4-BE49-F238E27FC236}">
              <a16:creationId xmlns="" xmlns:a16="http://schemas.microsoft.com/office/drawing/2014/main" id="{00000000-0008-0000-0400-000088060000}"/>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1673" name="Text Box 15">
          <a:extLst>
            <a:ext uri="{FF2B5EF4-FFF2-40B4-BE49-F238E27FC236}">
              <a16:creationId xmlns="" xmlns:a16="http://schemas.microsoft.com/office/drawing/2014/main" id="{00000000-0008-0000-0400-000089060000}"/>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1674" name="Text Box 15">
          <a:extLst>
            <a:ext uri="{FF2B5EF4-FFF2-40B4-BE49-F238E27FC236}">
              <a16:creationId xmlns="" xmlns:a16="http://schemas.microsoft.com/office/drawing/2014/main" id="{00000000-0008-0000-0400-00008A060000}"/>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1675" name="Text Box 15">
          <a:extLst>
            <a:ext uri="{FF2B5EF4-FFF2-40B4-BE49-F238E27FC236}">
              <a16:creationId xmlns="" xmlns:a16="http://schemas.microsoft.com/office/drawing/2014/main" id="{00000000-0008-0000-0400-00008B060000}"/>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6" name="Text Box 16">
          <a:extLst>
            <a:ext uri="{FF2B5EF4-FFF2-40B4-BE49-F238E27FC236}">
              <a16:creationId xmlns="" xmlns:a16="http://schemas.microsoft.com/office/drawing/2014/main" id="{00000000-0008-0000-0400-00008C06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7" name="Text Box 17">
          <a:extLst>
            <a:ext uri="{FF2B5EF4-FFF2-40B4-BE49-F238E27FC236}">
              <a16:creationId xmlns="" xmlns:a16="http://schemas.microsoft.com/office/drawing/2014/main" id="{00000000-0008-0000-0400-00008D06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8" name="Text Box 18">
          <a:extLst>
            <a:ext uri="{FF2B5EF4-FFF2-40B4-BE49-F238E27FC236}">
              <a16:creationId xmlns="" xmlns:a16="http://schemas.microsoft.com/office/drawing/2014/main" id="{00000000-0008-0000-0400-00008E06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9" name="Text Box 19">
          <a:extLst>
            <a:ext uri="{FF2B5EF4-FFF2-40B4-BE49-F238E27FC236}">
              <a16:creationId xmlns="" xmlns:a16="http://schemas.microsoft.com/office/drawing/2014/main" id="{00000000-0008-0000-0400-00008F06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0" name="Text Box 16">
          <a:extLst>
            <a:ext uri="{FF2B5EF4-FFF2-40B4-BE49-F238E27FC236}">
              <a16:creationId xmlns="" xmlns:a16="http://schemas.microsoft.com/office/drawing/2014/main" id="{00000000-0008-0000-0400-00009006000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1" name="Text Box 17">
          <a:extLst>
            <a:ext uri="{FF2B5EF4-FFF2-40B4-BE49-F238E27FC236}">
              <a16:creationId xmlns="" xmlns:a16="http://schemas.microsoft.com/office/drawing/2014/main" id="{00000000-0008-0000-0400-00009106000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2" name="Text Box 18">
          <a:extLst>
            <a:ext uri="{FF2B5EF4-FFF2-40B4-BE49-F238E27FC236}">
              <a16:creationId xmlns="" xmlns:a16="http://schemas.microsoft.com/office/drawing/2014/main" id="{00000000-0008-0000-0400-00009206000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3" name="Text Box 19">
          <a:extLst>
            <a:ext uri="{FF2B5EF4-FFF2-40B4-BE49-F238E27FC236}">
              <a16:creationId xmlns="" xmlns:a16="http://schemas.microsoft.com/office/drawing/2014/main" id="{00000000-0008-0000-0400-00009306000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4" name="Text Box 16">
          <a:extLst>
            <a:ext uri="{FF2B5EF4-FFF2-40B4-BE49-F238E27FC236}">
              <a16:creationId xmlns="" xmlns:a16="http://schemas.microsoft.com/office/drawing/2014/main" id="{00000000-0008-0000-0400-000094060000}"/>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5" name="Text Box 17">
          <a:extLst>
            <a:ext uri="{FF2B5EF4-FFF2-40B4-BE49-F238E27FC236}">
              <a16:creationId xmlns="" xmlns:a16="http://schemas.microsoft.com/office/drawing/2014/main" id="{00000000-0008-0000-0400-000095060000}"/>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6" name="Text Box 18">
          <a:extLst>
            <a:ext uri="{FF2B5EF4-FFF2-40B4-BE49-F238E27FC236}">
              <a16:creationId xmlns="" xmlns:a16="http://schemas.microsoft.com/office/drawing/2014/main" id="{00000000-0008-0000-0400-000096060000}"/>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7" name="Text Box 19">
          <a:extLst>
            <a:ext uri="{FF2B5EF4-FFF2-40B4-BE49-F238E27FC236}">
              <a16:creationId xmlns="" xmlns:a16="http://schemas.microsoft.com/office/drawing/2014/main" id="{00000000-0008-0000-0400-000097060000}"/>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1688" name="Text Box 15">
          <a:extLst>
            <a:ext uri="{FF2B5EF4-FFF2-40B4-BE49-F238E27FC236}">
              <a16:creationId xmlns="" xmlns:a16="http://schemas.microsoft.com/office/drawing/2014/main" id="{00000000-0008-0000-0400-000098060000}"/>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89" name="Text Box 16">
          <a:extLst>
            <a:ext uri="{FF2B5EF4-FFF2-40B4-BE49-F238E27FC236}">
              <a16:creationId xmlns="" xmlns:a16="http://schemas.microsoft.com/office/drawing/2014/main" id="{00000000-0008-0000-0400-00009906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0" name="Text Box 17">
          <a:extLst>
            <a:ext uri="{FF2B5EF4-FFF2-40B4-BE49-F238E27FC236}">
              <a16:creationId xmlns="" xmlns:a16="http://schemas.microsoft.com/office/drawing/2014/main" id="{00000000-0008-0000-0400-00009A06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1" name="Text Box 18">
          <a:extLst>
            <a:ext uri="{FF2B5EF4-FFF2-40B4-BE49-F238E27FC236}">
              <a16:creationId xmlns="" xmlns:a16="http://schemas.microsoft.com/office/drawing/2014/main" id="{00000000-0008-0000-0400-00009B06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2" name="Text Box 19">
          <a:extLst>
            <a:ext uri="{FF2B5EF4-FFF2-40B4-BE49-F238E27FC236}">
              <a16:creationId xmlns="" xmlns:a16="http://schemas.microsoft.com/office/drawing/2014/main" id="{00000000-0008-0000-0400-00009C06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1693" name="Text Box 15">
          <a:extLst>
            <a:ext uri="{FF2B5EF4-FFF2-40B4-BE49-F238E27FC236}">
              <a16:creationId xmlns="" xmlns:a16="http://schemas.microsoft.com/office/drawing/2014/main" id="{00000000-0008-0000-0400-00009D060000}"/>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4" name="Text Box 16">
          <a:extLst>
            <a:ext uri="{FF2B5EF4-FFF2-40B4-BE49-F238E27FC236}">
              <a16:creationId xmlns="" xmlns:a16="http://schemas.microsoft.com/office/drawing/2014/main" id="{00000000-0008-0000-0400-00009E06000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5" name="Text Box 17">
          <a:extLst>
            <a:ext uri="{FF2B5EF4-FFF2-40B4-BE49-F238E27FC236}">
              <a16:creationId xmlns="" xmlns:a16="http://schemas.microsoft.com/office/drawing/2014/main" id="{00000000-0008-0000-0400-00009F06000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6" name="Text Box 18">
          <a:extLst>
            <a:ext uri="{FF2B5EF4-FFF2-40B4-BE49-F238E27FC236}">
              <a16:creationId xmlns="" xmlns:a16="http://schemas.microsoft.com/office/drawing/2014/main" id="{00000000-0008-0000-0400-0000A006000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7" name="Text Box 16">
          <a:extLst>
            <a:ext uri="{FF2B5EF4-FFF2-40B4-BE49-F238E27FC236}">
              <a16:creationId xmlns="" xmlns:a16="http://schemas.microsoft.com/office/drawing/2014/main" id="{00000000-0008-0000-0400-0000A106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8" name="Text Box 17">
          <a:extLst>
            <a:ext uri="{FF2B5EF4-FFF2-40B4-BE49-F238E27FC236}">
              <a16:creationId xmlns="" xmlns:a16="http://schemas.microsoft.com/office/drawing/2014/main" id="{00000000-0008-0000-0400-0000A206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9" name="Text Box 18">
          <a:extLst>
            <a:ext uri="{FF2B5EF4-FFF2-40B4-BE49-F238E27FC236}">
              <a16:creationId xmlns="" xmlns:a16="http://schemas.microsoft.com/office/drawing/2014/main" id="{00000000-0008-0000-0400-0000A306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0" name="Text Box 19">
          <a:extLst>
            <a:ext uri="{FF2B5EF4-FFF2-40B4-BE49-F238E27FC236}">
              <a16:creationId xmlns="" xmlns:a16="http://schemas.microsoft.com/office/drawing/2014/main" id="{00000000-0008-0000-0400-0000A406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1" name="Text Box 16">
          <a:extLst>
            <a:ext uri="{FF2B5EF4-FFF2-40B4-BE49-F238E27FC236}">
              <a16:creationId xmlns="" xmlns:a16="http://schemas.microsoft.com/office/drawing/2014/main" id="{00000000-0008-0000-0400-0000A506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2" name="Text Box 17">
          <a:extLst>
            <a:ext uri="{FF2B5EF4-FFF2-40B4-BE49-F238E27FC236}">
              <a16:creationId xmlns="" xmlns:a16="http://schemas.microsoft.com/office/drawing/2014/main" id="{00000000-0008-0000-0400-0000A606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3" name="Text Box 18">
          <a:extLst>
            <a:ext uri="{FF2B5EF4-FFF2-40B4-BE49-F238E27FC236}">
              <a16:creationId xmlns="" xmlns:a16="http://schemas.microsoft.com/office/drawing/2014/main" id="{00000000-0008-0000-0400-0000A706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4" name="Text Box 19">
          <a:extLst>
            <a:ext uri="{FF2B5EF4-FFF2-40B4-BE49-F238E27FC236}">
              <a16:creationId xmlns="" xmlns:a16="http://schemas.microsoft.com/office/drawing/2014/main" id="{00000000-0008-0000-0400-0000A806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5" name="Text Box 16">
          <a:extLst>
            <a:ext uri="{FF2B5EF4-FFF2-40B4-BE49-F238E27FC236}">
              <a16:creationId xmlns="" xmlns:a16="http://schemas.microsoft.com/office/drawing/2014/main" id="{00000000-0008-0000-0400-0000A906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6" name="Text Box 17">
          <a:extLst>
            <a:ext uri="{FF2B5EF4-FFF2-40B4-BE49-F238E27FC236}">
              <a16:creationId xmlns="" xmlns:a16="http://schemas.microsoft.com/office/drawing/2014/main" id="{00000000-0008-0000-0400-0000AA06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7" name="Text Box 18">
          <a:extLst>
            <a:ext uri="{FF2B5EF4-FFF2-40B4-BE49-F238E27FC236}">
              <a16:creationId xmlns="" xmlns:a16="http://schemas.microsoft.com/office/drawing/2014/main" id="{00000000-0008-0000-0400-0000AB06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8" name="Text Box 19">
          <a:extLst>
            <a:ext uri="{FF2B5EF4-FFF2-40B4-BE49-F238E27FC236}">
              <a16:creationId xmlns="" xmlns:a16="http://schemas.microsoft.com/office/drawing/2014/main" id="{00000000-0008-0000-0400-0000AC06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8496"/>
    <xdr:sp macro="" textlink="">
      <xdr:nvSpPr>
        <xdr:cNvPr id="1709" name="Text Box 15">
          <a:extLst>
            <a:ext uri="{FF2B5EF4-FFF2-40B4-BE49-F238E27FC236}">
              <a16:creationId xmlns="" xmlns:a16="http://schemas.microsoft.com/office/drawing/2014/main" id="{00000000-0008-0000-0400-0000AD060000}"/>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0" name="Text Box 16">
          <a:extLst>
            <a:ext uri="{FF2B5EF4-FFF2-40B4-BE49-F238E27FC236}">
              <a16:creationId xmlns="" xmlns:a16="http://schemas.microsoft.com/office/drawing/2014/main" id="{00000000-0008-0000-0400-0000AE06000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1" name="Text Box 17">
          <a:extLst>
            <a:ext uri="{FF2B5EF4-FFF2-40B4-BE49-F238E27FC236}">
              <a16:creationId xmlns="" xmlns:a16="http://schemas.microsoft.com/office/drawing/2014/main" id="{00000000-0008-0000-0400-0000AF06000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2" name="Text Box 18">
          <a:extLst>
            <a:ext uri="{FF2B5EF4-FFF2-40B4-BE49-F238E27FC236}">
              <a16:creationId xmlns="" xmlns:a16="http://schemas.microsoft.com/office/drawing/2014/main" id="{00000000-0008-0000-0400-0000B006000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3" name="Text Box 19">
          <a:extLst>
            <a:ext uri="{FF2B5EF4-FFF2-40B4-BE49-F238E27FC236}">
              <a16:creationId xmlns="" xmlns:a16="http://schemas.microsoft.com/office/drawing/2014/main" id="{00000000-0008-0000-0400-0000B106000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14" name="Text Box 15">
          <a:extLst>
            <a:ext uri="{FF2B5EF4-FFF2-40B4-BE49-F238E27FC236}">
              <a16:creationId xmlns="" xmlns:a16="http://schemas.microsoft.com/office/drawing/2014/main" id="{00000000-0008-0000-0400-0000B2060000}"/>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5" name="Text Box 16">
          <a:extLst>
            <a:ext uri="{FF2B5EF4-FFF2-40B4-BE49-F238E27FC236}">
              <a16:creationId xmlns="" xmlns:a16="http://schemas.microsoft.com/office/drawing/2014/main" id="{00000000-0008-0000-0400-0000B306000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6" name="Text Box 17">
          <a:extLst>
            <a:ext uri="{FF2B5EF4-FFF2-40B4-BE49-F238E27FC236}">
              <a16:creationId xmlns="" xmlns:a16="http://schemas.microsoft.com/office/drawing/2014/main" id="{00000000-0008-0000-0400-0000B406000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7" name="Text Box 18">
          <a:extLst>
            <a:ext uri="{FF2B5EF4-FFF2-40B4-BE49-F238E27FC236}">
              <a16:creationId xmlns="" xmlns:a16="http://schemas.microsoft.com/office/drawing/2014/main" id="{00000000-0008-0000-0400-0000B506000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8" name="Text Box 19">
          <a:extLst>
            <a:ext uri="{FF2B5EF4-FFF2-40B4-BE49-F238E27FC236}">
              <a16:creationId xmlns="" xmlns:a16="http://schemas.microsoft.com/office/drawing/2014/main" id="{00000000-0008-0000-0400-0000B606000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1719" name="Text Box 15">
          <a:extLst>
            <a:ext uri="{FF2B5EF4-FFF2-40B4-BE49-F238E27FC236}">
              <a16:creationId xmlns="" xmlns:a16="http://schemas.microsoft.com/office/drawing/2014/main" id="{00000000-0008-0000-0400-0000B7060000}"/>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1720" name="Text Box 15">
          <a:extLst>
            <a:ext uri="{FF2B5EF4-FFF2-40B4-BE49-F238E27FC236}">
              <a16:creationId xmlns="" xmlns:a16="http://schemas.microsoft.com/office/drawing/2014/main" id="{00000000-0008-0000-0400-0000B8060000}"/>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1" name="Text Box 16">
          <a:extLst>
            <a:ext uri="{FF2B5EF4-FFF2-40B4-BE49-F238E27FC236}">
              <a16:creationId xmlns="" xmlns:a16="http://schemas.microsoft.com/office/drawing/2014/main" id="{00000000-0008-0000-0400-0000B906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2" name="Text Box 17">
          <a:extLst>
            <a:ext uri="{FF2B5EF4-FFF2-40B4-BE49-F238E27FC236}">
              <a16:creationId xmlns="" xmlns:a16="http://schemas.microsoft.com/office/drawing/2014/main" id="{00000000-0008-0000-0400-0000BA06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3" name="Text Box 18">
          <a:extLst>
            <a:ext uri="{FF2B5EF4-FFF2-40B4-BE49-F238E27FC236}">
              <a16:creationId xmlns="" xmlns:a16="http://schemas.microsoft.com/office/drawing/2014/main" id="{00000000-0008-0000-0400-0000BB06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4" name="Text Box 19">
          <a:extLst>
            <a:ext uri="{FF2B5EF4-FFF2-40B4-BE49-F238E27FC236}">
              <a16:creationId xmlns="" xmlns:a16="http://schemas.microsoft.com/office/drawing/2014/main" id="{00000000-0008-0000-0400-0000BC06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1725" name="Text Box 15">
          <a:extLst>
            <a:ext uri="{FF2B5EF4-FFF2-40B4-BE49-F238E27FC236}">
              <a16:creationId xmlns="" xmlns:a16="http://schemas.microsoft.com/office/drawing/2014/main" id="{00000000-0008-0000-0400-0000BD060000}"/>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1726" name="Text Box 15">
          <a:extLst>
            <a:ext uri="{FF2B5EF4-FFF2-40B4-BE49-F238E27FC236}">
              <a16:creationId xmlns="" xmlns:a16="http://schemas.microsoft.com/office/drawing/2014/main" id="{00000000-0008-0000-0400-0000BE060000}"/>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1727" name="Text Box 15">
          <a:extLst>
            <a:ext uri="{FF2B5EF4-FFF2-40B4-BE49-F238E27FC236}">
              <a16:creationId xmlns="" xmlns:a16="http://schemas.microsoft.com/office/drawing/2014/main" id="{00000000-0008-0000-0400-0000BF060000}"/>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28" name="Text Box 16">
          <a:extLst>
            <a:ext uri="{FF2B5EF4-FFF2-40B4-BE49-F238E27FC236}">
              <a16:creationId xmlns="" xmlns:a16="http://schemas.microsoft.com/office/drawing/2014/main" id="{00000000-0008-0000-0400-0000C006000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29" name="Text Box 17">
          <a:extLst>
            <a:ext uri="{FF2B5EF4-FFF2-40B4-BE49-F238E27FC236}">
              <a16:creationId xmlns="" xmlns:a16="http://schemas.microsoft.com/office/drawing/2014/main" id="{00000000-0008-0000-0400-0000C106000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30" name="Text Box 18">
          <a:extLst>
            <a:ext uri="{FF2B5EF4-FFF2-40B4-BE49-F238E27FC236}">
              <a16:creationId xmlns="" xmlns:a16="http://schemas.microsoft.com/office/drawing/2014/main" id="{00000000-0008-0000-0400-0000C206000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1731" name="Text Box 15">
          <a:extLst>
            <a:ext uri="{FF2B5EF4-FFF2-40B4-BE49-F238E27FC236}">
              <a16:creationId xmlns="" xmlns:a16="http://schemas.microsoft.com/office/drawing/2014/main" id="{00000000-0008-0000-0400-0000C3060000}"/>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2" name="Text Box 16">
          <a:extLst>
            <a:ext uri="{FF2B5EF4-FFF2-40B4-BE49-F238E27FC236}">
              <a16:creationId xmlns="" xmlns:a16="http://schemas.microsoft.com/office/drawing/2014/main" id="{00000000-0008-0000-0400-0000C406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3" name="Text Box 17">
          <a:extLst>
            <a:ext uri="{FF2B5EF4-FFF2-40B4-BE49-F238E27FC236}">
              <a16:creationId xmlns="" xmlns:a16="http://schemas.microsoft.com/office/drawing/2014/main" id="{00000000-0008-0000-0400-0000C506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4" name="Text Box 18">
          <a:extLst>
            <a:ext uri="{FF2B5EF4-FFF2-40B4-BE49-F238E27FC236}">
              <a16:creationId xmlns="" xmlns:a16="http://schemas.microsoft.com/office/drawing/2014/main" id="{00000000-0008-0000-0400-0000C606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5" name="Text Box 19">
          <a:extLst>
            <a:ext uri="{FF2B5EF4-FFF2-40B4-BE49-F238E27FC236}">
              <a16:creationId xmlns="" xmlns:a16="http://schemas.microsoft.com/office/drawing/2014/main" id="{00000000-0008-0000-0400-0000C706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6" name="Text Box 16">
          <a:extLst>
            <a:ext uri="{FF2B5EF4-FFF2-40B4-BE49-F238E27FC236}">
              <a16:creationId xmlns="" xmlns:a16="http://schemas.microsoft.com/office/drawing/2014/main" id="{00000000-0008-0000-0400-0000C806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7" name="Text Box 17">
          <a:extLst>
            <a:ext uri="{FF2B5EF4-FFF2-40B4-BE49-F238E27FC236}">
              <a16:creationId xmlns="" xmlns:a16="http://schemas.microsoft.com/office/drawing/2014/main" id="{00000000-0008-0000-0400-0000C906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8" name="Text Box 18">
          <a:extLst>
            <a:ext uri="{FF2B5EF4-FFF2-40B4-BE49-F238E27FC236}">
              <a16:creationId xmlns="" xmlns:a16="http://schemas.microsoft.com/office/drawing/2014/main" id="{00000000-0008-0000-0400-0000CA06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9" name="Text Box 19">
          <a:extLst>
            <a:ext uri="{FF2B5EF4-FFF2-40B4-BE49-F238E27FC236}">
              <a16:creationId xmlns="" xmlns:a16="http://schemas.microsoft.com/office/drawing/2014/main" id="{00000000-0008-0000-0400-0000CB06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0" name="Text Box 16">
          <a:extLst>
            <a:ext uri="{FF2B5EF4-FFF2-40B4-BE49-F238E27FC236}">
              <a16:creationId xmlns="" xmlns:a16="http://schemas.microsoft.com/office/drawing/2014/main" id="{00000000-0008-0000-0400-0000CC06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1" name="Text Box 17">
          <a:extLst>
            <a:ext uri="{FF2B5EF4-FFF2-40B4-BE49-F238E27FC236}">
              <a16:creationId xmlns="" xmlns:a16="http://schemas.microsoft.com/office/drawing/2014/main" id="{00000000-0008-0000-0400-0000CD06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2" name="Text Box 18">
          <a:extLst>
            <a:ext uri="{FF2B5EF4-FFF2-40B4-BE49-F238E27FC236}">
              <a16:creationId xmlns="" xmlns:a16="http://schemas.microsoft.com/office/drawing/2014/main" id="{00000000-0008-0000-0400-0000CE06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3" name="Text Box 19">
          <a:extLst>
            <a:ext uri="{FF2B5EF4-FFF2-40B4-BE49-F238E27FC236}">
              <a16:creationId xmlns="" xmlns:a16="http://schemas.microsoft.com/office/drawing/2014/main" id="{00000000-0008-0000-0400-0000CF06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4" name="Text Box 16">
          <a:extLst>
            <a:ext uri="{FF2B5EF4-FFF2-40B4-BE49-F238E27FC236}">
              <a16:creationId xmlns="" xmlns:a16="http://schemas.microsoft.com/office/drawing/2014/main" id="{00000000-0008-0000-0400-0000D0060000}"/>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5" name="Text Box 17">
          <a:extLst>
            <a:ext uri="{FF2B5EF4-FFF2-40B4-BE49-F238E27FC236}">
              <a16:creationId xmlns="" xmlns:a16="http://schemas.microsoft.com/office/drawing/2014/main" id="{00000000-0008-0000-0400-0000D1060000}"/>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6" name="Text Box 18">
          <a:extLst>
            <a:ext uri="{FF2B5EF4-FFF2-40B4-BE49-F238E27FC236}">
              <a16:creationId xmlns="" xmlns:a16="http://schemas.microsoft.com/office/drawing/2014/main" id="{00000000-0008-0000-0400-0000D2060000}"/>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7" name="Text Box 19">
          <a:extLst>
            <a:ext uri="{FF2B5EF4-FFF2-40B4-BE49-F238E27FC236}">
              <a16:creationId xmlns="" xmlns:a16="http://schemas.microsoft.com/office/drawing/2014/main" id="{00000000-0008-0000-0400-0000D3060000}"/>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48" name="Text Box 16">
          <a:extLst>
            <a:ext uri="{FF2B5EF4-FFF2-40B4-BE49-F238E27FC236}">
              <a16:creationId xmlns="" xmlns:a16="http://schemas.microsoft.com/office/drawing/2014/main" id="{00000000-0008-0000-0400-0000D4060000}"/>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49" name="Text Box 17">
          <a:extLst>
            <a:ext uri="{FF2B5EF4-FFF2-40B4-BE49-F238E27FC236}">
              <a16:creationId xmlns="" xmlns:a16="http://schemas.microsoft.com/office/drawing/2014/main" id="{00000000-0008-0000-0400-0000D5060000}"/>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50" name="Text Box 18">
          <a:extLst>
            <a:ext uri="{FF2B5EF4-FFF2-40B4-BE49-F238E27FC236}">
              <a16:creationId xmlns="" xmlns:a16="http://schemas.microsoft.com/office/drawing/2014/main" id="{00000000-0008-0000-0400-0000D6060000}"/>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51" name="Text Box 19">
          <a:extLst>
            <a:ext uri="{FF2B5EF4-FFF2-40B4-BE49-F238E27FC236}">
              <a16:creationId xmlns="" xmlns:a16="http://schemas.microsoft.com/office/drawing/2014/main" id="{00000000-0008-0000-0400-0000D7060000}"/>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1752" name="Text Box 15">
          <a:extLst>
            <a:ext uri="{FF2B5EF4-FFF2-40B4-BE49-F238E27FC236}">
              <a16:creationId xmlns="" xmlns:a16="http://schemas.microsoft.com/office/drawing/2014/main" id="{00000000-0008-0000-0400-0000D8060000}"/>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3" name="Text Box 16">
          <a:extLst>
            <a:ext uri="{FF2B5EF4-FFF2-40B4-BE49-F238E27FC236}">
              <a16:creationId xmlns="" xmlns:a16="http://schemas.microsoft.com/office/drawing/2014/main" id="{00000000-0008-0000-0400-0000D906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4" name="Text Box 17">
          <a:extLst>
            <a:ext uri="{FF2B5EF4-FFF2-40B4-BE49-F238E27FC236}">
              <a16:creationId xmlns="" xmlns:a16="http://schemas.microsoft.com/office/drawing/2014/main" id="{00000000-0008-0000-0400-0000DA06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5" name="Text Box 18">
          <a:extLst>
            <a:ext uri="{FF2B5EF4-FFF2-40B4-BE49-F238E27FC236}">
              <a16:creationId xmlns="" xmlns:a16="http://schemas.microsoft.com/office/drawing/2014/main" id="{00000000-0008-0000-0400-0000DB06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6" name="Text Box 19">
          <a:extLst>
            <a:ext uri="{FF2B5EF4-FFF2-40B4-BE49-F238E27FC236}">
              <a16:creationId xmlns="" xmlns:a16="http://schemas.microsoft.com/office/drawing/2014/main" id="{00000000-0008-0000-0400-0000DC06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1757" name="Text Box 15">
          <a:extLst>
            <a:ext uri="{FF2B5EF4-FFF2-40B4-BE49-F238E27FC236}">
              <a16:creationId xmlns="" xmlns:a16="http://schemas.microsoft.com/office/drawing/2014/main" id="{00000000-0008-0000-0400-0000DD060000}"/>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58" name="Text Box 16">
          <a:extLst>
            <a:ext uri="{FF2B5EF4-FFF2-40B4-BE49-F238E27FC236}">
              <a16:creationId xmlns="" xmlns:a16="http://schemas.microsoft.com/office/drawing/2014/main" id="{00000000-0008-0000-0400-0000DE060000}"/>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59" name="Text Box 17">
          <a:extLst>
            <a:ext uri="{FF2B5EF4-FFF2-40B4-BE49-F238E27FC236}">
              <a16:creationId xmlns="" xmlns:a16="http://schemas.microsoft.com/office/drawing/2014/main" id="{00000000-0008-0000-0400-0000DF060000}"/>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60" name="Text Box 18">
          <a:extLst>
            <a:ext uri="{FF2B5EF4-FFF2-40B4-BE49-F238E27FC236}">
              <a16:creationId xmlns="" xmlns:a16="http://schemas.microsoft.com/office/drawing/2014/main" id="{00000000-0008-0000-0400-0000E0060000}"/>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1" name="Text Box 16">
          <a:extLst>
            <a:ext uri="{FF2B5EF4-FFF2-40B4-BE49-F238E27FC236}">
              <a16:creationId xmlns="" xmlns:a16="http://schemas.microsoft.com/office/drawing/2014/main" id="{00000000-0008-0000-0400-0000E106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2" name="Text Box 17">
          <a:extLst>
            <a:ext uri="{FF2B5EF4-FFF2-40B4-BE49-F238E27FC236}">
              <a16:creationId xmlns="" xmlns:a16="http://schemas.microsoft.com/office/drawing/2014/main" id="{00000000-0008-0000-0400-0000E206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3" name="Text Box 18">
          <a:extLst>
            <a:ext uri="{FF2B5EF4-FFF2-40B4-BE49-F238E27FC236}">
              <a16:creationId xmlns="" xmlns:a16="http://schemas.microsoft.com/office/drawing/2014/main" id="{00000000-0008-0000-0400-0000E306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4" name="Text Box 19">
          <a:extLst>
            <a:ext uri="{FF2B5EF4-FFF2-40B4-BE49-F238E27FC236}">
              <a16:creationId xmlns="" xmlns:a16="http://schemas.microsoft.com/office/drawing/2014/main" id="{00000000-0008-0000-0400-0000E406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5" name="Text Box 16">
          <a:extLst>
            <a:ext uri="{FF2B5EF4-FFF2-40B4-BE49-F238E27FC236}">
              <a16:creationId xmlns="" xmlns:a16="http://schemas.microsoft.com/office/drawing/2014/main" id="{00000000-0008-0000-0400-0000E506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6" name="Text Box 17">
          <a:extLst>
            <a:ext uri="{FF2B5EF4-FFF2-40B4-BE49-F238E27FC236}">
              <a16:creationId xmlns="" xmlns:a16="http://schemas.microsoft.com/office/drawing/2014/main" id="{00000000-0008-0000-0400-0000E606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7" name="Text Box 18">
          <a:extLst>
            <a:ext uri="{FF2B5EF4-FFF2-40B4-BE49-F238E27FC236}">
              <a16:creationId xmlns="" xmlns:a16="http://schemas.microsoft.com/office/drawing/2014/main" id="{00000000-0008-0000-0400-0000E706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8" name="Text Box 19">
          <a:extLst>
            <a:ext uri="{FF2B5EF4-FFF2-40B4-BE49-F238E27FC236}">
              <a16:creationId xmlns="" xmlns:a16="http://schemas.microsoft.com/office/drawing/2014/main" id="{00000000-0008-0000-0400-0000E806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8496"/>
    <xdr:sp macro="" textlink="">
      <xdr:nvSpPr>
        <xdr:cNvPr id="1769" name="Text Box 15">
          <a:extLst>
            <a:ext uri="{FF2B5EF4-FFF2-40B4-BE49-F238E27FC236}">
              <a16:creationId xmlns="" xmlns:a16="http://schemas.microsoft.com/office/drawing/2014/main" id="{00000000-0008-0000-0400-0000E9060000}"/>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1770" name="Text Box 15">
          <a:extLst>
            <a:ext uri="{FF2B5EF4-FFF2-40B4-BE49-F238E27FC236}">
              <a16:creationId xmlns="" xmlns:a16="http://schemas.microsoft.com/office/drawing/2014/main" id="{00000000-0008-0000-0400-0000EA06000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1771" name="Text Box 15">
          <a:extLst>
            <a:ext uri="{FF2B5EF4-FFF2-40B4-BE49-F238E27FC236}">
              <a16:creationId xmlns="" xmlns:a16="http://schemas.microsoft.com/office/drawing/2014/main" id="{00000000-0008-0000-0400-0000EB060000}"/>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1772" name="Text Box 15">
          <a:extLst>
            <a:ext uri="{FF2B5EF4-FFF2-40B4-BE49-F238E27FC236}">
              <a16:creationId xmlns="" xmlns:a16="http://schemas.microsoft.com/office/drawing/2014/main" id="{00000000-0008-0000-0400-0000EC060000}"/>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1773" name="Text Box 15">
          <a:extLst>
            <a:ext uri="{FF2B5EF4-FFF2-40B4-BE49-F238E27FC236}">
              <a16:creationId xmlns="" xmlns:a16="http://schemas.microsoft.com/office/drawing/2014/main" id="{00000000-0008-0000-0400-0000ED060000}"/>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213632"/>
    <xdr:sp macro="" textlink="">
      <xdr:nvSpPr>
        <xdr:cNvPr id="1774" name="Text Box 15">
          <a:extLst>
            <a:ext uri="{FF2B5EF4-FFF2-40B4-BE49-F238E27FC236}">
              <a16:creationId xmlns="" xmlns:a16="http://schemas.microsoft.com/office/drawing/2014/main" id="{00000000-0008-0000-0400-0000EE060000}"/>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5" name="Text Box 16">
          <a:extLst>
            <a:ext uri="{FF2B5EF4-FFF2-40B4-BE49-F238E27FC236}">
              <a16:creationId xmlns="" xmlns:a16="http://schemas.microsoft.com/office/drawing/2014/main" id="{00000000-0008-0000-0400-0000EF06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6" name="Text Box 17">
          <a:extLst>
            <a:ext uri="{FF2B5EF4-FFF2-40B4-BE49-F238E27FC236}">
              <a16:creationId xmlns="" xmlns:a16="http://schemas.microsoft.com/office/drawing/2014/main" id="{00000000-0008-0000-0400-0000F006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7" name="Text Box 18">
          <a:extLst>
            <a:ext uri="{FF2B5EF4-FFF2-40B4-BE49-F238E27FC236}">
              <a16:creationId xmlns="" xmlns:a16="http://schemas.microsoft.com/office/drawing/2014/main" id="{00000000-0008-0000-0400-0000F106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8" name="Text Box 19">
          <a:extLst>
            <a:ext uri="{FF2B5EF4-FFF2-40B4-BE49-F238E27FC236}">
              <a16:creationId xmlns="" xmlns:a16="http://schemas.microsoft.com/office/drawing/2014/main" id="{00000000-0008-0000-0400-0000F206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79" name="Text Box 16">
          <a:extLst>
            <a:ext uri="{FF2B5EF4-FFF2-40B4-BE49-F238E27FC236}">
              <a16:creationId xmlns="" xmlns:a16="http://schemas.microsoft.com/office/drawing/2014/main" id="{00000000-0008-0000-0400-0000F306000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0" name="Text Box 17">
          <a:extLst>
            <a:ext uri="{FF2B5EF4-FFF2-40B4-BE49-F238E27FC236}">
              <a16:creationId xmlns="" xmlns:a16="http://schemas.microsoft.com/office/drawing/2014/main" id="{00000000-0008-0000-0400-0000F406000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1" name="Text Box 18">
          <a:extLst>
            <a:ext uri="{FF2B5EF4-FFF2-40B4-BE49-F238E27FC236}">
              <a16:creationId xmlns="" xmlns:a16="http://schemas.microsoft.com/office/drawing/2014/main" id="{00000000-0008-0000-0400-0000F506000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2" name="Text Box 19">
          <a:extLst>
            <a:ext uri="{FF2B5EF4-FFF2-40B4-BE49-F238E27FC236}">
              <a16:creationId xmlns="" xmlns:a16="http://schemas.microsoft.com/office/drawing/2014/main" id="{00000000-0008-0000-0400-0000F606000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3" name="Text Box 16">
          <a:extLst>
            <a:ext uri="{FF2B5EF4-FFF2-40B4-BE49-F238E27FC236}">
              <a16:creationId xmlns="" xmlns:a16="http://schemas.microsoft.com/office/drawing/2014/main" id="{00000000-0008-0000-0400-0000F706000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4" name="Text Box 17">
          <a:extLst>
            <a:ext uri="{FF2B5EF4-FFF2-40B4-BE49-F238E27FC236}">
              <a16:creationId xmlns="" xmlns:a16="http://schemas.microsoft.com/office/drawing/2014/main" id="{00000000-0008-0000-0400-0000F806000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5" name="Text Box 18">
          <a:extLst>
            <a:ext uri="{FF2B5EF4-FFF2-40B4-BE49-F238E27FC236}">
              <a16:creationId xmlns="" xmlns:a16="http://schemas.microsoft.com/office/drawing/2014/main" id="{00000000-0008-0000-0400-0000F906000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6" name="Text Box 19">
          <a:extLst>
            <a:ext uri="{FF2B5EF4-FFF2-40B4-BE49-F238E27FC236}">
              <a16:creationId xmlns="" xmlns:a16="http://schemas.microsoft.com/office/drawing/2014/main" id="{00000000-0008-0000-0400-0000FA06000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7" name="Text Box 16">
          <a:extLst>
            <a:ext uri="{FF2B5EF4-FFF2-40B4-BE49-F238E27FC236}">
              <a16:creationId xmlns="" xmlns:a16="http://schemas.microsoft.com/office/drawing/2014/main" id="{00000000-0008-0000-0400-0000FB06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8" name="Text Box 17">
          <a:extLst>
            <a:ext uri="{FF2B5EF4-FFF2-40B4-BE49-F238E27FC236}">
              <a16:creationId xmlns="" xmlns:a16="http://schemas.microsoft.com/office/drawing/2014/main" id="{00000000-0008-0000-0400-0000FC06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9" name="Text Box 18">
          <a:extLst>
            <a:ext uri="{FF2B5EF4-FFF2-40B4-BE49-F238E27FC236}">
              <a16:creationId xmlns="" xmlns:a16="http://schemas.microsoft.com/office/drawing/2014/main" id="{00000000-0008-0000-0400-0000FD06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90" name="Text Box 19">
          <a:extLst>
            <a:ext uri="{FF2B5EF4-FFF2-40B4-BE49-F238E27FC236}">
              <a16:creationId xmlns="" xmlns:a16="http://schemas.microsoft.com/office/drawing/2014/main" id="{00000000-0008-0000-0400-0000FE06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1" name="Text Box 16">
          <a:extLst>
            <a:ext uri="{FF2B5EF4-FFF2-40B4-BE49-F238E27FC236}">
              <a16:creationId xmlns="" xmlns:a16="http://schemas.microsoft.com/office/drawing/2014/main" id="{00000000-0008-0000-0400-0000FF06000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2" name="Text Box 17">
          <a:extLst>
            <a:ext uri="{FF2B5EF4-FFF2-40B4-BE49-F238E27FC236}">
              <a16:creationId xmlns="" xmlns:a16="http://schemas.microsoft.com/office/drawing/2014/main" id="{00000000-0008-0000-0400-00000007000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3" name="Text Box 18">
          <a:extLst>
            <a:ext uri="{FF2B5EF4-FFF2-40B4-BE49-F238E27FC236}">
              <a16:creationId xmlns="" xmlns:a16="http://schemas.microsoft.com/office/drawing/2014/main" id="{00000000-0008-0000-0400-00000107000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4" name="Text Box 16">
          <a:extLst>
            <a:ext uri="{FF2B5EF4-FFF2-40B4-BE49-F238E27FC236}">
              <a16:creationId xmlns="" xmlns:a16="http://schemas.microsoft.com/office/drawing/2014/main" id="{00000000-0008-0000-0400-000002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5" name="Text Box 17">
          <a:extLst>
            <a:ext uri="{FF2B5EF4-FFF2-40B4-BE49-F238E27FC236}">
              <a16:creationId xmlns="" xmlns:a16="http://schemas.microsoft.com/office/drawing/2014/main" id="{00000000-0008-0000-0400-000003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6" name="Text Box 18">
          <a:extLst>
            <a:ext uri="{FF2B5EF4-FFF2-40B4-BE49-F238E27FC236}">
              <a16:creationId xmlns="" xmlns:a16="http://schemas.microsoft.com/office/drawing/2014/main" id="{00000000-0008-0000-0400-000004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7" name="Text Box 19">
          <a:extLst>
            <a:ext uri="{FF2B5EF4-FFF2-40B4-BE49-F238E27FC236}">
              <a16:creationId xmlns="" xmlns:a16="http://schemas.microsoft.com/office/drawing/2014/main" id="{00000000-0008-0000-0400-000005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8" name="Text Box 16">
          <a:extLst>
            <a:ext uri="{FF2B5EF4-FFF2-40B4-BE49-F238E27FC236}">
              <a16:creationId xmlns="" xmlns:a16="http://schemas.microsoft.com/office/drawing/2014/main" id="{00000000-0008-0000-0400-000006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9" name="Text Box 17">
          <a:extLst>
            <a:ext uri="{FF2B5EF4-FFF2-40B4-BE49-F238E27FC236}">
              <a16:creationId xmlns="" xmlns:a16="http://schemas.microsoft.com/office/drawing/2014/main" id="{00000000-0008-0000-0400-000007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800" name="Text Box 18">
          <a:extLst>
            <a:ext uri="{FF2B5EF4-FFF2-40B4-BE49-F238E27FC236}">
              <a16:creationId xmlns="" xmlns:a16="http://schemas.microsoft.com/office/drawing/2014/main" id="{00000000-0008-0000-0400-000008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801" name="Text Box 19">
          <a:extLst>
            <a:ext uri="{FF2B5EF4-FFF2-40B4-BE49-F238E27FC236}">
              <a16:creationId xmlns="" xmlns:a16="http://schemas.microsoft.com/office/drawing/2014/main" id="{00000000-0008-0000-0400-000009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2" name="Text Box 16">
          <a:extLst>
            <a:ext uri="{FF2B5EF4-FFF2-40B4-BE49-F238E27FC236}">
              <a16:creationId xmlns="" xmlns:a16="http://schemas.microsoft.com/office/drawing/2014/main" id="{00000000-0008-0000-0400-00000A07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3" name="Text Box 17">
          <a:extLst>
            <a:ext uri="{FF2B5EF4-FFF2-40B4-BE49-F238E27FC236}">
              <a16:creationId xmlns="" xmlns:a16="http://schemas.microsoft.com/office/drawing/2014/main" id="{00000000-0008-0000-0400-00000B07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4" name="Text Box 18">
          <a:extLst>
            <a:ext uri="{FF2B5EF4-FFF2-40B4-BE49-F238E27FC236}">
              <a16:creationId xmlns="" xmlns:a16="http://schemas.microsoft.com/office/drawing/2014/main" id="{00000000-0008-0000-0400-00000C07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5" name="Text Box 19">
          <a:extLst>
            <a:ext uri="{FF2B5EF4-FFF2-40B4-BE49-F238E27FC236}">
              <a16:creationId xmlns="" xmlns:a16="http://schemas.microsoft.com/office/drawing/2014/main" id="{00000000-0008-0000-0400-00000D07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61691"/>
    <xdr:sp macro="" textlink="">
      <xdr:nvSpPr>
        <xdr:cNvPr id="1806" name="Text Box 15">
          <a:extLst>
            <a:ext uri="{FF2B5EF4-FFF2-40B4-BE49-F238E27FC236}">
              <a16:creationId xmlns="" xmlns:a16="http://schemas.microsoft.com/office/drawing/2014/main" id="{00000000-0008-0000-0400-00000E070000}"/>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7" name="Text Box 16">
          <a:extLst>
            <a:ext uri="{FF2B5EF4-FFF2-40B4-BE49-F238E27FC236}">
              <a16:creationId xmlns="" xmlns:a16="http://schemas.microsoft.com/office/drawing/2014/main" id="{00000000-0008-0000-0400-00000F07000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8" name="Text Box 17">
          <a:extLst>
            <a:ext uri="{FF2B5EF4-FFF2-40B4-BE49-F238E27FC236}">
              <a16:creationId xmlns="" xmlns:a16="http://schemas.microsoft.com/office/drawing/2014/main" id="{00000000-0008-0000-0400-00001007000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9" name="Text Box 18">
          <a:extLst>
            <a:ext uri="{FF2B5EF4-FFF2-40B4-BE49-F238E27FC236}">
              <a16:creationId xmlns="" xmlns:a16="http://schemas.microsoft.com/office/drawing/2014/main" id="{00000000-0008-0000-0400-00001107000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10" name="Text Box 19">
          <a:extLst>
            <a:ext uri="{FF2B5EF4-FFF2-40B4-BE49-F238E27FC236}">
              <a16:creationId xmlns="" xmlns:a16="http://schemas.microsoft.com/office/drawing/2014/main" id="{00000000-0008-0000-0400-00001207000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11" name="Text Box 15">
          <a:extLst>
            <a:ext uri="{FF2B5EF4-FFF2-40B4-BE49-F238E27FC236}">
              <a16:creationId xmlns="" xmlns:a16="http://schemas.microsoft.com/office/drawing/2014/main" id="{00000000-0008-0000-0400-000013070000}"/>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2" name="Text Box 16">
          <a:extLst>
            <a:ext uri="{FF2B5EF4-FFF2-40B4-BE49-F238E27FC236}">
              <a16:creationId xmlns="" xmlns:a16="http://schemas.microsoft.com/office/drawing/2014/main" id="{00000000-0008-0000-0400-00001407000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3" name="Text Box 17">
          <a:extLst>
            <a:ext uri="{FF2B5EF4-FFF2-40B4-BE49-F238E27FC236}">
              <a16:creationId xmlns="" xmlns:a16="http://schemas.microsoft.com/office/drawing/2014/main" id="{00000000-0008-0000-0400-00001507000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4" name="Text Box 18">
          <a:extLst>
            <a:ext uri="{FF2B5EF4-FFF2-40B4-BE49-F238E27FC236}">
              <a16:creationId xmlns="" xmlns:a16="http://schemas.microsoft.com/office/drawing/2014/main" id="{00000000-0008-0000-0400-00001607000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5" name="Text Box 19">
          <a:extLst>
            <a:ext uri="{FF2B5EF4-FFF2-40B4-BE49-F238E27FC236}">
              <a16:creationId xmlns="" xmlns:a16="http://schemas.microsoft.com/office/drawing/2014/main" id="{00000000-0008-0000-0400-00001707000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1816" name="Text Box 15">
          <a:extLst>
            <a:ext uri="{FF2B5EF4-FFF2-40B4-BE49-F238E27FC236}">
              <a16:creationId xmlns="" xmlns:a16="http://schemas.microsoft.com/office/drawing/2014/main" id="{00000000-0008-0000-0400-000018070000}"/>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1817" name="Text Box 15">
          <a:extLst>
            <a:ext uri="{FF2B5EF4-FFF2-40B4-BE49-F238E27FC236}">
              <a16:creationId xmlns="" xmlns:a16="http://schemas.microsoft.com/office/drawing/2014/main" id="{00000000-0008-0000-0400-000019070000}"/>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18" name="Text Box 16">
          <a:extLst>
            <a:ext uri="{FF2B5EF4-FFF2-40B4-BE49-F238E27FC236}">
              <a16:creationId xmlns="" xmlns:a16="http://schemas.microsoft.com/office/drawing/2014/main" id="{00000000-0008-0000-0400-00001A07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19" name="Text Box 17">
          <a:extLst>
            <a:ext uri="{FF2B5EF4-FFF2-40B4-BE49-F238E27FC236}">
              <a16:creationId xmlns="" xmlns:a16="http://schemas.microsoft.com/office/drawing/2014/main" id="{00000000-0008-0000-0400-00001B07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20" name="Text Box 18">
          <a:extLst>
            <a:ext uri="{FF2B5EF4-FFF2-40B4-BE49-F238E27FC236}">
              <a16:creationId xmlns="" xmlns:a16="http://schemas.microsoft.com/office/drawing/2014/main" id="{00000000-0008-0000-0400-00001C07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21" name="Text Box 19">
          <a:extLst>
            <a:ext uri="{FF2B5EF4-FFF2-40B4-BE49-F238E27FC236}">
              <a16:creationId xmlns="" xmlns:a16="http://schemas.microsoft.com/office/drawing/2014/main" id="{00000000-0008-0000-0400-00001D070000}"/>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1822" name="Text Box 15">
          <a:extLst>
            <a:ext uri="{FF2B5EF4-FFF2-40B4-BE49-F238E27FC236}">
              <a16:creationId xmlns="" xmlns:a16="http://schemas.microsoft.com/office/drawing/2014/main" id="{00000000-0008-0000-0400-00001E070000}"/>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1823" name="Text Box 15">
          <a:extLst>
            <a:ext uri="{FF2B5EF4-FFF2-40B4-BE49-F238E27FC236}">
              <a16:creationId xmlns="" xmlns:a16="http://schemas.microsoft.com/office/drawing/2014/main" id="{00000000-0008-0000-0400-00001F070000}"/>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1824" name="Text Box 15">
          <a:extLst>
            <a:ext uri="{FF2B5EF4-FFF2-40B4-BE49-F238E27FC236}">
              <a16:creationId xmlns="" xmlns:a16="http://schemas.microsoft.com/office/drawing/2014/main" id="{00000000-0008-0000-0400-000020070000}"/>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5" name="Text Box 16">
          <a:extLst>
            <a:ext uri="{FF2B5EF4-FFF2-40B4-BE49-F238E27FC236}">
              <a16:creationId xmlns="" xmlns:a16="http://schemas.microsoft.com/office/drawing/2014/main" id="{00000000-0008-0000-0400-00002107000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6" name="Text Box 17">
          <a:extLst>
            <a:ext uri="{FF2B5EF4-FFF2-40B4-BE49-F238E27FC236}">
              <a16:creationId xmlns="" xmlns:a16="http://schemas.microsoft.com/office/drawing/2014/main" id="{00000000-0008-0000-0400-00002207000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7" name="Text Box 18">
          <a:extLst>
            <a:ext uri="{FF2B5EF4-FFF2-40B4-BE49-F238E27FC236}">
              <a16:creationId xmlns="" xmlns:a16="http://schemas.microsoft.com/office/drawing/2014/main" id="{00000000-0008-0000-0400-00002307000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1828" name="Text Box 15">
          <a:extLst>
            <a:ext uri="{FF2B5EF4-FFF2-40B4-BE49-F238E27FC236}">
              <a16:creationId xmlns="" xmlns:a16="http://schemas.microsoft.com/office/drawing/2014/main" id="{00000000-0008-0000-0400-000024070000}"/>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29" name="Text Box 16">
          <a:extLst>
            <a:ext uri="{FF2B5EF4-FFF2-40B4-BE49-F238E27FC236}">
              <a16:creationId xmlns="" xmlns:a16="http://schemas.microsoft.com/office/drawing/2014/main" id="{00000000-0008-0000-0400-00002507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0" name="Text Box 17">
          <a:extLst>
            <a:ext uri="{FF2B5EF4-FFF2-40B4-BE49-F238E27FC236}">
              <a16:creationId xmlns="" xmlns:a16="http://schemas.microsoft.com/office/drawing/2014/main" id="{00000000-0008-0000-0400-00002607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1" name="Text Box 18">
          <a:extLst>
            <a:ext uri="{FF2B5EF4-FFF2-40B4-BE49-F238E27FC236}">
              <a16:creationId xmlns="" xmlns:a16="http://schemas.microsoft.com/office/drawing/2014/main" id="{00000000-0008-0000-0400-00002707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2" name="Text Box 19">
          <a:extLst>
            <a:ext uri="{FF2B5EF4-FFF2-40B4-BE49-F238E27FC236}">
              <a16:creationId xmlns="" xmlns:a16="http://schemas.microsoft.com/office/drawing/2014/main" id="{00000000-0008-0000-0400-00002807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3" name="Text Box 16">
          <a:extLst>
            <a:ext uri="{FF2B5EF4-FFF2-40B4-BE49-F238E27FC236}">
              <a16:creationId xmlns="" xmlns:a16="http://schemas.microsoft.com/office/drawing/2014/main" id="{00000000-0008-0000-0400-00002907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4" name="Text Box 17">
          <a:extLst>
            <a:ext uri="{FF2B5EF4-FFF2-40B4-BE49-F238E27FC236}">
              <a16:creationId xmlns="" xmlns:a16="http://schemas.microsoft.com/office/drawing/2014/main" id="{00000000-0008-0000-0400-00002A07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5" name="Text Box 18">
          <a:extLst>
            <a:ext uri="{FF2B5EF4-FFF2-40B4-BE49-F238E27FC236}">
              <a16:creationId xmlns="" xmlns:a16="http://schemas.microsoft.com/office/drawing/2014/main" id="{00000000-0008-0000-0400-00002B07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6" name="Text Box 19">
          <a:extLst>
            <a:ext uri="{FF2B5EF4-FFF2-40B4-BE49-F238E27FC236}">
              <a16:creationId xmlns="" xmlns:a16="http://schemas.microsoft.com/office/drawing/2014/main" id="{00000000-0008-0000-0400-00002C070000}"/>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7" name="Text Box 16">
          <a:extLst>
            <a:ext uri="{FF2B5EF4-FFF2-40B4-BE49-F238E27FC236}">
              <a16:creationId xmlns="" xmlns:a16="http://schemas.microsoft.com/office/drawing/2014/main" id="{00000000-0008-0000-0400-00002D07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8" name="Text Box 17">
          <a:extLst>
            <a:ext uri="{FF2B5EF4-FFF2-40B4-BE49-F238E27FC236}">
              <a16:creationId xmlns="" xmlns:a16="http://schemas.microsoft.com/office/drawing/2014/main" id="{00000000-0008-0000-0400-00002E07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9" name="Text Box 18">
          <a:extLst>
            <a:ext uri="{FF2B5EF4-FFF2-40B4-BE49-F238E27FC236}">
              <a16:creationId xmlns="" xmlns:a16="http://schemas.microsoft.com/office/drawing/2014/main" id="{00000000-0008-0000-0400-00002F07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40" name="Text Box 19">
          <a:extLst>
            <a:ext uri="{FF2B5EF4-FFF2-40B4-BE49-F238E27FC236}">
              <a16:creationId xmlns="" xmlns:a16="http://schemas.microsoft.com/office/drawing/2014/main" id="{00000000-0008-0000-0400-00003007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1" name="Text Box 16">
          <a:extLst>
            <a:ext uri="{FF2B5EF4-FFF2-40B4-BE49-F238E27FC236}">
              <a16:creationId xmlns="" xmlns:a16="http://schemas.microsoft.com/office/drawing/2014/main" id="{00000000-0008-0000-0400-00003107000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2" name="Text Box 17">
          <a:extLst>
            <a:ext uri="{FF2B5EF4-FFF2-40B4-BE49-F238E27FC236}">
              <a16:creationId xmlns="" xmlns:a16="http://schemas.microsoft.com/office/drawing/2014/main" id="{00000000-0008-0000-0400-00003207000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3" name="Text Box 18">
          <a:extLst>
            <a:ext uri="{FF2B5EF4-FFF2-40B4-BE49-F238E27FC236}">
              <a16:creationId xmlns="" xmlns:a16="http://schemas.microsoft.com/office/drawing/2014/main" id="{00000000-0008-0000-0400-00003307000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4" name="Text Box 19">
          <a:extLst>
            <a:ext uri="{FF2B5EF4-FFF2-40B4-BE49-F238E27FC236}">
              <a16:creationId xmlns="" xmlns:a16="http://schemas.microsoft.com/office/drawing/2014/main" id="{00000000-0008-0000-0400-00003407000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5" name="Text Box 16">
          <a:extLst>
            <a:ext uri="{FF2B5EF4-FFF2-40B4-BE49-F238E27FC236}">
              <a16:creationId xmlns="" xmlns:a16="http://schemas.microsoft.com/office/drawing/2014/main" id="{00000000-0008-0000-0400-000035070000}"/>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6" name="Text Box 17">
          <a:extLst>
            <a:ext uri="{FF2B5EF4-FFF2-40B4-BE49-F238E27FC236}">
              <a16:creationId xmlns="" xmlns:a16="http://schemas.microsoft.com/office/drawing/2014/main" id="{00000000-0008-0000-0400-000036070000}"/>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7" name="Text Box 18">
          <a:extLst>
            <a:ext uri="{FF2B5EF4-FFF2-40B4-BE49-F238E27FC236}">
              <a16:creationId xmlns="" xmlns:a16="http://schemas.microsoft.com/office/drawing/2014/main" id="{00000000-0008-0000-0400-000037070000}"/>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8" name="Text Box 19">
          <a:extLst>
            <a:ext uri="{FF2B5EF4-FFF2-40B4-BE49-F238E27FC236}">
              <a16:creationId xmlns="" xmlns:a16="http://schemas.microsoft.com/office/drawing/2014/main" id="{00000000-0008-0000-0400-000038070000}"/>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1849" name="Text Box 15">
          <a:extLst>
            <a:ext uri="{FF2B5EF4-FFF2-40B4-BE49-F238E27FC236}">
              <a16:creationId xmlns="" xmlns:a16="http://schemas.microsoft.com/office/drawing/2014/main" id="{00000000-0008-0000-0400-000039070000}"/>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0" name="Text Box 16">
          <a:extLst>
            <a:ext uri="{FF2B5EF4-FFF2-40B4-BE49-F238E27FC236}">
              <a16:creationId xmlns="" xmlns:a16="http://schemas.microsoft.com/office/drawing/2014/main" id="{00000000-0008-0000-0400-00003A07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1" name="Text Box 17">
          <a:extLst>
            <a:ext uri="{FF2B5EF4-FFF2-40B4-BE49-F238E27FC236}">
              <a16:creationId xmlns="" xmlns:a16="http://schemas.microsoft.com/office/drawing/2014/main" id="{00000000-0008-0000-0400-00003B07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2" name="Text Box 18">
          <a:extLst>
            <a:ext uri="{FF2B5EF4-FFF2-40B4-BE49-F238E27FC236}">
              <a16:creationId xmlns="" xmlns:a16="http://schemas.microsoft.com/office/drawing/2014/main" id="{00000000-0008-0000-0400-00003C07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3" name="Text Box 19">
          <a:extLst>
            <a:ext uri="{FF2B5EF4-FFF2-40B4-BE49-F238E27FC236}">
              <a16:creationId xmlns="" xmlns:a16="http://schemas.microsoft.com/office/drawing/2014/main" id="{00000000-0008-0000-0400-00003D070000}"/>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1854" name="Text Box 15">
          <a:extLst>
            <a:ext uri="{FF2B5EF4-FFF2-40B4-BE49-F238E27FC236}">
              <a16:creationId xmlns="" xmlns:a16="http://schemas.microsoft.com/office/drawing/2014/main" id="{00000000-0008-0000-0400-00003E07000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5" name="Text Box 16">
          <a:extLst>
            <a:ext uri="{FF2B5EF4-FFF2-40B4-BE49-F238E27FC236}">
              <a16:creationId xmlns="" xmlns:a16="http://schemas.microsoft.com/office/drawing/2014/main" id="{00000000-0008-0000-0400-00003F07000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6" name="Text Box 17">
          <a:extLst>
            <a:ext uri="{FF2B5EF4-FFF2-40B4-BE49-F238E27FC236}">
              <a16:creationId xmlns="" xmlns:a16="http://schemas.microsoft.com/office/drawing/2014/main" id="{00000000-0008-0000-0400-00004007000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7" name="Text Box 18">
          <a:extLst>
            <a:ext uri="{FF2B5EF4-FFF2-40B4-BE49-F238E27FC236}">
              <a16:creationId xmlns="" xmlns:a16="http://schemas.microsoft.com/office/drawing/2014/main" id="{00000000-0008-0000-0400-00004107000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58" name="Text Box 16">
          <a:extLst>
            <a:ext uri="{FF2B5EF4-FFF2-40B4-BE49-F238E27FC236}">
              <a16:creationId xmlns="" xmlns:a16="http://schemas.microsoft.com/office/drawing/2014/main" id="{00000000-0008-0000-0400-00004207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59" name="Text Box 17">
          <a:extLst>
            <a:ext uri="{FF2B5EF4-FFF2-40B4-BE49-F238E27FC236}">
              <a16:creationId xmlns="" xmlns:a16="http://schemas.microsoft.com/office/drawing/2014/main" id="{00000000-0008-0000-0400-00004307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0" name="Text Box 18">
          <a:extLst>
            <a:ext uri="{FF2B5EF4-FFF2-40B4-BE49-F238E27FC236}">
              <a16:creationId xmlns="" xmlns:a16="http://schemas.microsoft.com/office/drawing/2014/main" id="{00000000-0008-0000-0400-00004407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1" name="Text Box 19">
          <a:extLst>
            <a:ext uri="{FF2B5EF4-FFF2-40B4-BE49-F238E27FC236}">
              <a16:creationId xmlns="" xmlns:a16="http://schemas.microsoft.com/office/drawing/2014/main" id="{00000000-0008-0000-0400-00004507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2" name="Text Box 16">
          <a:extLst>
            <a:ext uri="{FF2B5EF4-FFF2-40B4-BE49-F238E27FC236}">
              <a16:creationId xmlns="" xmlns:a16="http://schemas.microsoft.com/office/drawing/2014/main" id="{00000000-0008-0000-0400-00004607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3" name="Text Box 17">
          <a:extLst>
            <a:ext uri="{FF2B5EF4-FFF2-40B4-BE49-F238E27FC236}">
              <a16:creationId xmlns="" xmlns:a16="http://schemas.microsoft.com/office/drawing/2014/main" id="{00000000-0008-0000-0400-00004707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4" name="Text Box 18">
          <a:extLst>
            <a:ext uri="{FF2B5EF4-FFF2-40B4-BE49-F238E27FC236}">
              <a16:creationId xmlns="" xmlns:a16="http://schemas.microsoft.com/office/drawing/2014/main" id="{00000000-0008-0000-0400-00004807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5" name="Text Box 19">
          <a:extLst>
            <a:ext uri="{FF2B5EF4-FFF2-40B4-BE49-F238E27FC236}">
              <a16:creationId xmlns="" xmlns:a16="http://schemas.microsoft.com/office/drawing/2014/main" id="{00000000-0008-0000-0400-00004907000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8496"/>
    <xdr:sp macro="" textlink="">
      <xdr:nvSpPr>
        <xdr:cNvPr id="1866" name="Text Box 15">
          <a:extLst>
            <a:ext uri="{FF2B5EF4-FFF2-40B4-BE49-F238E27FC236}">
              <a16:creationId xmlns="" xmlns:a16="http://schemas.microsoft.com/office/drawing/2014/main" id="{00000000-0008-0000-0400-00004A070000}"/>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67" name="Text Box 15">
          <a:extLst>
            <a:ext uri="{FF2B5EF4-FFF2-40B4-BE49-F238E27FC236}">
              <a16:creationId xmlns="" xmlns:a16="http://schemas.microsoft.com/office/drawing/2014/main" id="{00000000-0008-0000-0400-00004B070000}"/>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1868" name="Text Box 15">
          <a:extLst>
            <a:ext uri="{FF2B5EF4-FFF2-40B4-BE49-F238E27FC236}">
              <a16:creationId xmlns="" xmlns:a16="http://schemas.microsoft.com/office/drawing/2014/main" id="{00000000-0008-0000-0400-00004C070000}"/>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1869" name="Text Box 15">
          <a:extLst>
            <a:ext uri="{FF2B5EF4-FFF2-40B4-BE49-F238E27FC236}">
              <a16:creationId xmlns="" xmlns:a16="http://schemas.microsoft.com/office/drawing/2014/main" id="{00000000-0008-0000-0400-00004D070000}"/>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1870" name="Text Box 15">
          <a:extLst>
            <a:ext uri="{FF2B5EF4-FFF2-40B4-BE49-F238E27FC236}">
              <a16:creationId xmlns="" xmlns:a16="http://schemas.microsoft.com/office/drawing/2014/main" id="{00000000-0008-0000-0400-00004E070000}"/>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213632"/>
    <xdr:sp macro="" textlink="">
      <xdr:nvSpPr>
        <xdr:cNvPr id="1871" name="Text Box 15">
          <a:extLst>
            <a:ext uri="{FF2B5EF4-FFF2-40B4-BE49-F238E27FC236}">
              <a16:creationId xmlns="" xmlns:a16="http://schemas.microsoft.com/office/drawing/2014/main" id="{00000000-0008-0000-0400-00004F070000}"/>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2" name="Text Box 16">
          <a:extLst>
            <a:ext uri="{FF2B5EF4-FFF2-40B4-BE49-F238E27FC236}">
              <a16:creationId xmlns="" xmlns:a16="http://schemas.microsoft.com/office/drawing/2014/main" id="{00000000-0008-0000-0400-00005007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3" name="Text Box 17">
          <a:extLst>
            <a:ext uri="{FF2B5EF4-FFF2-40B4-BE49-F238E27FC236}">
              <a16:creationId xmlns="" xmlns:a16="http://schemas.microsoft.com/office/drawing/2014/main" id="{00000000-0008-0000-0400-00005107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4" name="Text Box 18">
          <a:extLst>
            <a:ext uri="{FF2B5EF4-FFF2-40B4-BE49-F238E27FC236}">
              <a16:creationId xmlns="" xmlns:a16="http://schemas.microsoft.com/office/drawing/2014/main" id="{00000000-0008-0000-0400-00005207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5" name="Text Box 19">
          <a:extLst>
            <a:ext uri="{FF2B5EF4-FFF2-40B4-BE49-F238E27FC236}">
              <a16:creationId xmlns="" xmlns:a16="http://schemas.microsoft.com/office/drawing/2014/main" id="{00000000-0008-0000-0400-00005307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6" name="Text Box 16">
          <a:extLst>
            <a:ext uri="{FF2B5EF4-FFF2-40B4-BE49-F238E27FC236}">
              <a16:creationId xmlns="" xmlns:a16="http://schemas.microsoft.com/office/drawing/2014/main" id="{00000000-0008-0000-0400-00005407000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7" name="Text Box 17">
          <a:extLst>
            <a:ext uri="{FF2B5EF4-FFF2-40B4-BE49-F238E27FC236}">
              <a16:creationId xmlns="" xmlns:a16="http://schemas.microsoft.com/office/drawing/2014/main" id="{00000000-0008-0000-0400-00005507000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8" name="Text Box 18">
          <a:extLst>
            <a:ext uri="{FF2B5EF4-FFF2-40B4-BE49-F238E27FC236}">
              <a16:creationId xmlns="" xmlns:a16="http://schemas.microsoft.com/office/drawing/2014/main" id="{00000000-0008-0000-0400-00005607000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9" name="Text Box 19">
          <a:extLst>
            <a:ext uri="{FF2B5EF4-FFF2-40B4-BE49-F238E27FC236}">
              <a16:creationId xmlns="" xmlns:a16="http://schemas.microsoft.com/office/drawing/2014/main" id="{00000000-0008-0000-0400-00005707000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0" name="Text Box 16">
          <a:extLst>
            <a:ext uri="{FF2B5EF4-FFF2-40B4-BE49-F238E27FC236}">
              <a16:creationId xmlns="" xmlns:a16="http://schemas.microsoft.com/office/drawing/2014/main" id="{00000000-0008-0000-0400-000058070000}"/>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1" name="Text Box 17">
          <a:extLst>
            <a:ext uri="{FF2B5EF4-FFF2-40B4-BE49-F238E27FC236}">
              <a16:creationId xmlns="" xmlns:a16="http://schemas.microsoft.com/office/drawing/2014/main" id="{00000000-0008-0000-0400-000059070000}"/>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2" name="Text Box 18">
          <a:extLst>
            <a:ext uri="{FF2B5EF4-FFF2-40B4-BE49-F238E27FC236}">
              <a16:creationId xmlns="" xmlns:a16="http://schemas.microsoft.com/office/drawing/2014/main" id="{00000000-0008-0000-0400-00005A070000}"/>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3" name="Text Box 19">
          <a:extLst>
            <a:ext uri="{FF2B5EF4-FFF2-40B4-BE49-F238E27FC236}">
              <a16:creationId xmlns="" xmlns:a16="http://schemas.microsoft.com/office/drawing/2014/main" id="{00000000-0008-0000-0400-00005B070000}"/>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1884" name="Text Box 15">
          <a:extLst>
            <a:ext uri="{FF2B5EF4-FFF2-40B4-BE49-F238E27FC236}">
              <a16:creationId xmlns="" xmlns:a16="http://schemas.microsoft.com/office/drawing/2014/main" id="{00000000-0008-0000-0400-00005C070000}"/>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5" name="Text Box 16">
          <a:extLst>
            <a:ext uri="{FF2B5EF4-FFF2-40B4-BE49-F238E27FC236}">
              <a16:creationId xmlns="" xmlns:a16="http://schemas.microsoft.com/office/drawing/2014/main" id="{00000000-0008-0000-0400-00005D07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6" name="Text Box 17">
          <a:extLst>
            <a:ext uri="{FF2B5EF4-FFF2-40B4-BE49-F238E27FC236}">
              <a16:creationId xmlns="" xmlns:a16="http://schemas.microsoft.com/office/drawing/2014/main" id="{00000000-0008-0000-0400-00005E07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7" name="Text Box 18">
          <a:extLst>
            <a:ext uri="{FF2B5EF4-FFF2-40B4-BE49-F238E27FC236}">
              <a16:creationId xmlns="" xmlns:a16="http://schemas.microsoft.com/office/drawing/2014/main" id="{00000000-0008-0000-0400-00005F07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8" name="Text Box 19">
          <a:extLst>
            <a:ext uri="{FF2B5EF4-FFF2-40B4-BE49-F238E27FC236}">
              <a16:creationId xmlns="" xmlns:a16="http://schemas.microsoft.com/office/drawing/2014/main" id="{00000000-0008-0000-0400-00006007000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1889" name="Text Box 15">
          <a:extLst>
            <a:ext uri="{FF2B5EF4-FFF2-40B4-BE49-F238E27FC236}">
              <a16:creationId xmlns="" xmlns:a16="http://schemas.microsoft.com/office/drawing/2014/main" id="{00000000-0008-0000-0400-000061070000}"/>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0" name="Text Box 16">
          <a:extLst>
            <a:ext uri="{FF2B5EF4-FFF2-40B4-BE49-F238E27FC236}">
              <a16:creationId xmlns="" xmlns:a16="http://schemas.microsoft.com/office/drawing/2014/main" id="{00000000-0008-0000-0400-00006207000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1" name="Text Box 17">
          <a:extLst>
            <a:ext uri="{FF2B5EF4-FFF2-40B4-BE49-F238E27FC236}">
              <a16:creationId xmlns="" xmlns:a16="http://schemas.microsoft.com/office/drawing/2014/main" id="{00000000-0008-0000-0400-00006307000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2" name="Text Box 18">
          <a:extLst>
            <a:ext uri="{FF2B5EF4-FFF2-40B4-BE49-F238E27FC236}">
              <a16:creationId xmlns="" xmlns:a16="http://schemas.microsoft.com/office/drawing/2014/main" id="{00000000-0008-0000-0400-00006407000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3" name="Text Box 16">
          <a:extLst>
            <a:ext uri="{FF2B5EF4-FFF2-40B4-BE49-F238E27FC236}">
              <a16:creationId xmlns="" xmlns:a16="http://schemas.microsoft.com/office/drawing/2014/main" id="{00000000-0008-0000-0400-00006507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4" name="Text Box 17">
          <a:extLst>
            <a:ext uri="{FF2B5EF4-FFF2-40B4-BE49-F238E27FC236}">
              <a16:creationId xmlns="" xmlns:a16="http://schemas.microsoft.com/office/drawing/2014/main" id="{00000000-0008-0000-0400-00006607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5" name="Text Box 18">
          <a:extLst>
            <a:ext uri="{FF2B5EF4-FFF2-40B4-BE49-F238E27FC236}">
              <a16:creationId xmlns="" xmlns:a16="http://schemas.microsoft.com/office/drawing/2014/main" id="{00000000-0008-0000-0400-00006707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6" name="Text Box 19">
          <a:extLst>
            <a:ext uri="{FF2B5EF4-FFF2-40B4-BE49-F238E27FC236}">
              <a16:creationId xmlns="" xmlns:a16="http://schemas.microsoft.com/office/drawing/2014/main" id="{00000000-0008-0000-0400-00006807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7" name="Text Box 16">
          <a:extLst>
            <a:ext uri="{FF2B5EF4-FFF2-40B4-BE49-F238E27FC236}">
              <a16:creationId xmlns="" xmlns:a16="http://schemas.microsoft.com/office/drawing/2014/main" id="{00000000-0008-0000-0400-00006907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8" name="Text Box 17">
          <a:extLst>
            <a:ext uri="{FF2B5EF4-FFF2-40B4-BE49-F238E27FC236}">
              <a16:creationId xmlns="" xmlns:a16="http://schemas.microsoft.com/office/drawing/2014/main" id="{00000000-0008-0000-0400-00006A07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9" name="Text Box 18">
          <a:extLst>
            <a:ext uri="{FF2B5EF4-FFF2-40B4-BE49-F238E27FC236}">
              <a16:creationId xmlns="" xmlns:a16="http://schemas.microsoft.com/office/drawing/2014/main" id="{00000000-0008-0000-0400-00006B07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900" name="Text Box 19">
          <a:extLst>
            <a:ext uri="{FF2B5EF4-FFF2-40B4-BE49-F238E27FC236}">
              <a16:creationId xmlns="" xmlns:a16="http://schemas.microsoft.com/office/drawing/2014/main" id="{00000000-0008-0000-0400-00006C070000}"/>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1" name="Text Box 16">
          <a:extLst>
            <a:ext uri="{FF2B5EF4-FFF2-40B4-BE49-F238E27FC236}">
              <a16:creationId xmlns="" xmlns:a16="http://schemas.microsoft.com/office/drawing/2014/main" id="{00000000-0008-0000-0400-00006D07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2" name="Text Box 17">
          <a:extLst>
            <a:ext uri="{FF2B5EF4-FFF2-40B4-BE49-F238E27FC236}">
              <a16:creationId xmlns="" xmlns:a16="http://schemas.microsoft.com/office/drawing/2014/main" id="{00000000-0008-0000-0400-00006E07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3" name="Text Box 18">
          <a:extLst>
            <a:ext uri="{FF2B5EF4-FFF2-40B4-BE49-F238E27FC236}">
              <a16:creationId xmlns="" xmlns:a16="http://schemas.microsoft.com/office/drawing/2014/main" id="{00000000-0008-0000-0400-00006F07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4" name="Text Box 19">
          <a:extLst>
            <a:ext uri="{FF2B5EF4-FFF2-40B4-BE49-F238E27FC236}">
              <a16:creationId xmlns="" xmlns:a16="http://schemas.microsoft.com/office/drawing/2014/main" id="{00000000-0008-0000-0400-00007007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8496"/>
    <xdr:sp macro="" textlink="">
      <xdr:nvSpPr>
        <xdr:cNvPr id="1905" name="Text Box 15">
          <a:extLst>
            <a:ext uri="{FF2B5EF4-FFF2-40B4-BE49-F238E27FC236}">
              <a16:creationId xmlns="" xmlns:a16="http://schemas.microsoft.com/office/drawing/2014/main" id="{00000000-0008-0000-0400-000071070000}"/>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6" name="Text Box 16">
          <a:extLst>
            <a:ext uri="{FF2B5EF4-FFF2-40B4-BE49-F238E27FC236}">
              <a16:creationId xmlns="" xmlns:a16="http://schemas.microsoft.com/office/drawing/2014/main" id="{00000000-0008-0000-0400-00007207000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7" name="Text Box 17">
          <a:extLst>
            <a:ext uri="{FF2B5EF4-FFF2-40B4-BE49-F238E27FC236}">
              <a16:creationId xmlns="" xmlns:a16="http://schemas.microsoft.com/office/drawing/2014/main" id="{00000000-0008-0000-0400-00007307000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8" name="Text Box 18">
          <a:extLst>
            <a:ext uri="{FF2B5EF4-FFF2-40B4-BE49-F238E27FC236}">
              <a16:creationId xmlns="" xmlns:a16="http://schemas.microsoft.com/office/drawing/2014/main" id="{00000000-0008-0000-0400-00007407000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9" name="Text Box 19">
          <a:extLst>
            <a:ext uri="{FF2B5EF4-FFF2-40B4-BE49-F238E27FC236}">
              <a16:creationId xmlns="" xmlns:a16="http://schemas.microsoft.com/office/drawing/2014/main" id="{00000000-0008-0000-0400-00007507000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10" name="Text Box 15">
          <a:extLst>
            <a:ext uri="{FF2B5EF4-FFF2-40B4-BE49-F238E27FC236}">
              <a16:creationId xmlns="" xmlns:a16="http://schemas.microsoft.com/office/drawing/2014/main" id="{00000000-0008-0000-0400-000076070000}"/>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1" name="Text Box 16">
          <a:extLst>
            <a:ext uri="{FF2B5EF4-FFF2-40B4-BE49-F238E27FC236}">
              <a16:creationId xmlns="" xmlns:a16="http://schemas.microsoft.com/office/drawing/2014/main" id="{00000000-0008-0000-0400-00007707000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2" name="Text Box 17">
          <a:extLst>
            <a:ext uri="{FF2B5EF4-FFF2-40B4-BE49-F238E27FC236}">
              <a16:creationId xmlns="" xmlns:a16="http://schemas.microsoft.com/office/drawing/2014/main" id="{00000000-0008-0000-0400-00007807000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3" name="Text Box 18">
          <a:extLst>
            <a:ext uri="{FF2B5EF4-FFF2-40B4-BE49-F238E27FC236}">
              <a16:creationId xmlns="" xmlns:a16="http://schemas.microsoft.com/office/drawing/2014/main" id="{00000000-0008-0000-0400-00007907000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4" name="Text Box 19">
          <a:extLst>
            <a:ext uri="{FF2B5EF4-FFF2-40B4-BE49-F238E27FC236}">
              <a16:creationId xmlns="" xmlns:a16="http://schemas.microsoft.com/office/drawing/2014/main" id="{00000000-0008-0000-0400-00007A07000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1915" name="Text Box 15">
          <a:extLst>
            <a:ext uri="{FF2B5EF4-FFF2-40B4-BE49-F238E27FC236}">
              <a16:creationId xmlns="" xmlns:a16="http://schemas.microsoft.com/office/drawing/2014/main" id="{00000000-0008-0000-0400-00007B070000}"/>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1916" name="Text Box 15">
          <a:extLst>
            <a:ext uri="{FF2B5EF4-FFF2-40B4-BE49-F238E27FC236}">
              <a16:creationId xmlns="" xmlns:a16="http://schemas.microsoft.com/office/drawing/2014/main" id="{00000000-0008-0000-0400-00007C070000}"/>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7" name="Text Box 16">
          <a:extLst>
            <a:ext uri="{FF2B5EF4-FFF2-40B4-BE49-F238E27FC236}">
              <a16:creationId xmlns="" xmlns:a16="http://schemas.microsoft.com/office/drawing/2014/main" id="{00000000-0008-0000-0400-00007D07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8" name="Text Box 17">
          <a:extLst>
            <a:ext uri="{FF2B5EF4-FFF2-40B4-BE49-F238E27FC236}">
              <a16:creationId xmlns="" xmlns:a16="http://schemas.microsoft.com/office/drawing/2014/main" id="{00000000-0008-0000-0400-00007E07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9" name="Text Box 18">
          <a:extLst>
            <a:ext uri="{FF2B5EF4-FFF2-40B4-BE49-F238E27FC236}">
              <a16:creationId xmlns="" xmlns:a16="http://schemas.microsoft.com/office/drawing/2014/main" id="{00000000-0008-0000-0400-00007F07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20" name="Text Box 19">
          <a:extLst>
            <a:ext uri="{FF2B5EF4-FFF2-40B4-BE49-F238E27FC236}">
              <a16:creationId xmlns="" xmlns:a16="http://schemas.microsoft.com/office/drawing/2014/main" id="{00000000-0008-0000-0400-0000800700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1921" name="Text Box 15">
          <a:extLst>
            <a:ext uri="{FF2B5EF4-FFF2-40B4-BE49-F238E27FC236}">
              <a16:creationId xmlns="" xmlns:a16="http://schemas.microsoft.com/office/drawing/2014/main" id="{00000000-0008-0000-0400-000081070000}"/>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1922" name="Text Box 15">
          <a:extLst>
            <a:ext uri="{FF2B5EF4-FFF2-40B4-BE49-F238E27FC236}">
              <a16:creationId xmlns="" xmlns:a16="http://schemas.microsoft.com/office/drawing/2014/main" id="{00000000-0008-0000-0400-000082070000}"/>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1923" name="Text Box 15">
          <a:extLst>
            <a:ext uri="{FF2B5EF4-FFF2-40B4-BE49-F238E27FC236}">
              <a16:creationId xmlns="" xmlns:a16="http://schemas.microsoft.com/office/drawing/2014/main" id="{00000000-0008-0000-0400-000083070000}"/>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4" name="Text Box 16">
          <a:extLst>
            <a:ext uri="{FF2B5EF4-FFF2-40B4-BE49-F238E27FC236}">
              <a16:creationId xmlns="" xmlns:a16="http://schemas.microsoft.com/office/drawing/2014/main" id="{00000000-0008-0000-0400-00008407000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5" name="Text Box 17">
          <a:extLst>
            <a:ext uri="{FF2B5EF4-FFF2-40B4-BE49-F238E27FC236}">
              <a16:creationId xmlns="" xmlns:a16="http://schemas.microsoft.com/office/drawing/2014/main" id="{00000000-0008-0000-0400-00008507000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6" name="Text Box 18">
          <a:extLst>
            <a:ext uri="{FF2B5EF4-FFF2-40B4-BE49-F238E27FC236}">
              <a16:creationId xmlns="" xmlns:a16="http://schemas.microsoft.com/office/drawing/2014/main" id="{00000000-0008-0000-0400-00008607000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213632"/>
    <xdr:sp macro="" textlink="">
      <xdr:nvSpPr>
        <xdr:cNvPr id="1927" name="Text Box 15">
          <a:extLst>
            <a:ext uri="{FF2B5EF4-FFF2-40B4-BE49-F238E27FC236}">
              <a16:creationId xmlns="" xmlns:a16="http://schemas.microsoft.com/office/drawing/2014/main" id="{00000000-0008-0000-0400-000087070000}"/>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28" name="Text Box 16">
          <a:extLst>
            <a:ext uri="{FF2B5EF4-FFF2-40B4-BE49-F238E27FC236}">
              <a16:creationId xmlns="" xmlns:a16="http://schemas.microsoft.com/office/drawing/2014/main" id="{00000000-0008-0000-0400-00008807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29" name="Text Box 17">
          <a:extLst>
            <a:ext uri="{FF2B5EF4-FFF2-40B4-BE49-F238E27FC236}">
              <a16:creationId xmlns="" xmlns:a16="http://schemas.microsoft.com/office/drawing/2014/main" id="{00000000-0008-0000-0400-00008907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0" name="Text Box 18">
          <a:extLst>
            <a:ext uri="{FF2B5EF4-FFF2-40B4-BE49-F238E27FC236}">
              <a16:creationId xmlns="" xmlns:a16="http://schemas.microsoft.com/office/drawing/2014/main" id="{00000000-0008-0000-0400-00008A07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1" name="Text Box 19">
          <a:extLst>
            <a:ext uri="{FF2B5EF4-FFF2-40B4-BE49-F238E27FC236}">
              <a16:creationId xmlns="" xmlns:a16="http://schemas.microsoft.com/office/drawing/2014/main" id="{00000000-0008-0000-0400-00008B07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2" name="Text Box 16">
          <a:extLst>
            <a:ext uri="{FF2B5EF4-FFF2-40B4-BE49-F238E27FC236}">
              <a16:creationId xmlns="" xmlns:a16="http://schemas.microsoft.com/office/drawing/2014/main" id="{00000000-0008-0000-0400-00008C07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3" name="Text Box 17">
          <a:extLst>
            <a:ext uri="{FF2B5EF4-FFF2-40B4-BE49-F238E27FC236}">
              <a16:creationId xmlns="" xmlns:a16="http://schemas.microsoft.com/office/drawing/2014/main" id="{00000000-0008-0000-0400-00008D07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4" name="Text Box 18">
          <a:extLst>
            <a:ext uri="{FF2B5EF4-FFF2-40B4-BE49-F238E27FC236}">
              <a16:creationId xmlns="" xmlns:a16="http://schemas.microsoft.com/office/drawing/2014/main" id="{00000000-0008-0000-0400-00008E07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5" name="Text Box 19">
          <a:extLst>
            <a:ext uri="{FF2B5EF4-FFF2-40B4-BE49-F238E27FC236}">
              <a16:creationId xmlns="" xmlns:a16="http://schemas.microsoft.com/office/drawing/2014/main" id="{00000000-0008-0000-0400-00008F07000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6" name="Text Box 16">
          <a:extLst>
            <a:ext uri="{FF2B5EF4-FFF2-40B4-BE49-F238E27FC236}">
              <a16:creationId xmlns="" xmlns:a16="http://schemas.microsoft.com/office/drawing/2014/main" id="{00000000-0008-0000-0400-00009007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7" name="Text Box 17">
          <a:extLst>
            <a:ext uri="{FF2B5EF4-FFF2-40B4-BE49-F238E27FC236}">
              <a16:creationId xmlns="" xmlns:a16="http://schemas.microsoft.com/office/drawing/2014/main" id="{00000000-0008-0000-0400-00009107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8" name="Text Box 18">
          <a:extLst>
            <a:ext uri="{FF2B5EF4-FFF2-40B4-BE49-F238E27FC236}">
              <a16:creationId xmlns="" xmlns:a16="http://schemas.microsoft.com/office/drawing/2014/main" id="{00000000-0008-0000-0400-00009207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9" name="Text Box 19">
          <a:extLst>
            <a:ext uri="{FF2B5EF4-FFF2-40B4-BE49-F238E27FC236}">
              <a16:creationId xmlns="" xmlns:a16="http://schemas.microsoft.com/office/drawing/2014/main" id="{00000000-0008-0000-0400-00009307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0" name="Text Box 16">
          <a:extLst>
            <a:ext uri="{FF2B5EF4-FFF2-40B4-BE49-F238E27FC236}">
              <a16:creationId xmlns="" xmlns:a16="http://schemas.microsoft.com/office/drawing/2014/main" id="{00000000-0008-0000-0400-000094070000}"/>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1" name="Text Box 17">
          <a:extLst>
            <a:ext uri="{FF2B5EF4-FFF2-40B4-BE49-F238E27FC236}">
              <a16:creationId xmlns="" xmlns:a16="http://schemas.microsoft.com/office/drawing/2014/main" id="{00000000-0008-0000-0400-000095070000}"/>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2" name="Text Box 18">
          <a:extLst>
            <a:ext uri="{FF2B5EF4-FFF2-40B4-BE49-F238E27FC236}">
              <a16:creationId xmlns="" xmlns:a16="http://schemas.microsoft.com/office/drawing/2014/main" id="{00000000-0008-0000-0400-000096070000}"/>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3" name="Text Box 19">
          <a:extLst>
            <a:ext uri="{FF2B5EF4-FFF2-40B4-BE49-F238E27FC236}">
              <a16:creationId xmlns="" xmlns:a16="http://schemas.microsoft.com/office/drawing/2014/main" id="{00000000-0008-0000-0400-000097070000}"/>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4" name="Text Box 16">
          <a:extLst>
            <a:ext uri="{FF2B5EF4-FFF2-40B4-BE49-F238E27FC236}">
              <a16:creationId xmlns="" xmlns:a16="http://schemas.microsoft.com/office/drawing/2014/main" id="{00000000-0008-0000-0400-000098070000}"/>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5" name="Text Box 17">
          <a:extLst>
            <a:ext uri="{FF2B5EF4-FFF2-40B4-BE49-F238E27FC236}">
              <a16:creationId xmlns="" xmlns:a16="http://schemas.microsoft.com/office/drawing/2014/main" id="{00000000-0008-0000-0400-000099070000}"/>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6" name="Text Box 18">
          <a:extLst>
            <a:ext uri="{FF2B5EF4-FFF2-40B4-BE49-F238E27FC236}">
              <a16:creationId xmlns="" xmlns:a16="http://schemas.microsoft.com/office/drawing/2014/main" id="{00000000-0008-0000-0400-00009A070000}"/>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7" name="Text Box 19">
          <a:extLst>
            <a:ext uri="{FF2B5EF4-FFF2-40B4-BE49-F238E27FC236}">
              <a16:creationId xmlns="" xmlns:a16="http://schemas.microsoft.com/office/drawing/2014/main" id="{00000000-0008-0000-0400-00009B070000}"/>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1948" name="Text Box 15">
          <a:extLst>
            <a:ext uri="{FF2B5EF4-FFF2-40B4-BE49-F238E27FC236}">
              <a16:creationId xmlns="" xmlns:a16="http://schemas.microsoft.com/office/drawing/2014/main" id="{00000000-0008-0000-0400-00009C070000}"/>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49" name="Text Box 16">
          <a:extLst>
            <a:ext uri="{FF2B5EF4-FFF2-40B4-BE49-F238E27FC236}">
              <a16:creationId xmlns="" xmlns:a16="http://schemas.microsoft.com/office/drawing/2014/main" id="{00000000-0008-0000-0400-00009D07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0" name="Text Box 17">
          <a:extLst>
            <a:ext uri="{FF2B5EF4-FFF2-40B4-BE49-F238E27FC236}">
              <a16:creationId xmlns="" xmlns:a16="http://schemas.microsoft.com/office/drawing/2014/main" id="{00000000-0008-0000-0400-00009E07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1" name="Text Box 18">
          <a:extLst>
            <a:ext uri="{FF2B5EF4-FFF2-40B4-BE49-F238E27FC236}">
              <a16:creationId xmlns="" xmlns:a16="http://schemas.microsoft.com/office/drawing/2014/main" id="{00000000-0008-0000-0400-00009F07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2" name="Text Box 19">
          <a:extLst>
            <a:ext uri="{FF2B5EF4-FFF2-40B4-BE49-F238E27FC236}">
              <a16:creationId xmlns="" xmlns:a16="http://schemas.microsoft.com/office/drawing/2014/main" id="{00000000-0008-0000-0400-0000A0070000}"/>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1953" name="Text Box 15">
          <a:extLst>
            <a:ext uri="{FF2B5EF4-FFF2-40B4-BE49-F238E27FC236}">
              <a16:creationId xmlns="" xmlns:a16="http://schemas.microsoft.com/office/drawing/2014/main" id="{00000000-0008-0000-0400-0000A1070000}"/>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4" name="Text Box 16">
          <a:extLst>
            <a:ext uri="{FF2B5EF4-FFF2-40B4-BE49-F238E27FC236}">
              <a16:creationId xmlns="" xmlns:a16="http://schemas.microsoft.com/office/drawing/2014/main" id="{00000000-0008-0000-0400-0000A2070000}"/>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5" name="Text Box 17">
          <a:extLst>
            <a:ext uri="{FF2B5EF4-FFF2-40B4-BE49-F238E27FC236}">
              <a16:creationId xmlns="" xmlns:a16="http://schemas.microsoft.com/office/drawing/2014/main" id="{00000000-0008-0000-0400-0000A3070000}"/>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6" name="Text Box 18">
          <a:extLst>
            <a:ext uri="{FF2B5EF4-FFF2-40B4-BE49-F238E27FC236}">
              <a16:creationId xmlns="" xmlns:a16="http://schemas.microsoft.com/office/drawing/2014/main" id="{00000000-0008-0000-0400-0000A4070000}"/>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7" name="Text Box 16">
          <a:extLst>
            <a:ext uri="{FF2B5EF4-FFF2-40B4-BE49-F238E27FC236}">
              <a16:creationId xmlns="" xmlns:a16="http://schemas.microsoft.com/office/drawing/2014/main" id="{00000000-0008-0000-0400-0000A507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8" name="Text Box 17">
          <a:extLst>
            <a:ext uri="{FF2B5EF4-FFF2-40B4-BE49-F238E27FC236}">
              <a16:creationId xmlns="" xmlns:a16="http://schemas.microsoft.com/office/drawing/2014/main" id="{00000000-0008-0000-0400-0000A607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9" name="Text Box 18">
          <a:extLst>
            <a:ext uri="{FF2B5EF4-FFF2-40B4-BE49-F238E27FC236}">
              <a16:creationId xmlns="" xmlns:a16="http://schemas.microsoft.com/office/drawing/2014/main" id="{00000000-0008-0000-0400-0000A707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0" name="Text Box 19">
          <a:extLst>
            <a:ext uri="{FF2B5EF4-FFF2-40B4-BE49-F238E27FC236}">
              <a16:creationId xmlns="" xmlns:a16="http://schemas.microsoft.com/office/drawing/2014/main" id="{00000000-0008-0000-0400-0000A807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1" name="Text Box 16">
          <a:extLst>
            <a:ext uri="{FF2B5EF4-FFF2-40B4-BE49-F238E27FC236}">
              <a16:creationId xmlns="" xmlns:a16="http://schemas.microsoft.com/office/drawing/2014/main" id="{00000000-0008-0000-0400-0000A907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2" name="Text Box 17">
          <a:extLst>
            <a:ext uri="{FF2B5EF4-FFF2-40B4-BE49-F238E27FC236}">
              <a16:creationId xmlns="" xmlns:a16="http://schemas.microsoft.com/office/drawing/2014/main" id="{00000000-0008-0000-0400-0000AA07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3" name="Text Box 18">
          <a:extLst>
            <a:ext uri="{FF2B5EF4-FFF2-40B4-BE49-F238E27FC236}">
              <a16:creationId xmlns="" xmlns:a16="http://schemas.microsoft.com/office/drawing/2014/main" id="{00000000-0008-0000-0400-0000AB07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4" name="Text Box 19">
          <a:extLst>
            <a:ext uri="{FF2B5EF4-FFF2-40B4-BE49-F238E27FC236}">
              <a16:creationId xmlns="" xmlns:a16="http://schemas.microsoft.com/office/drawing/2014/main" id="{00000000-0008-0000-0400-0000AC07000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8496"/>
    <xdr:sp macro="" textlink="">
      <xdr:nvSpPr>
        <xdr:cNvPr id="1965" name="Text Box 15">
          <a:extLst>
            <a:ext uri="{FF2B5EF4-FFF2-40B4-BE49-F238E27FC236}">
              <a16:creationId xmlns="" xmlns:a16="http://schemas.microsoft.com/office/drawing/2014/main" id="{00000000-0008-0000-0400-0000AD070000}"/>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1966" name="Text Box 15">
          <a:extLst>
            <a:ext uri="{FF2B5EF4-FFF2-40B4-BE49-F238E27FC236}">
              <a16:creationId xmlns="" xmlns:a16="http://schemas.microsoft.com/office/drawing/2014/main" id="{00000000-0008-0000-0400-0000AE07000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1967" name="Text Box 15">
          <a:extLst>
            <a:ext uri="{FF2B5EF4-FFF2-40B4-BE49-F238E27FC236}">
              <a16:creationId xmlns="" xmlns:a16="http://schemas.microsoft.com/office/drawing/2014/main" id="{00000000-0008-0000-0400-0000AF070000}"/>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1968" name="Text Box 15">
          <a:extLst>
            <a:ext uri="{FF2B5EF4-FFF2-40B4-BE49-F238E27FC236}">
              <a16:creationId xmlns="" xmlns:a16="http://schemas.microsoft.com/office/drawing/2014/main" id="{00000000-0008-0000-0400-0000B0070000}"/>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1969" name="Text Box 15">
          <a:extLst>
            <a:ext uri="{FF2B5EF4-FFF2-40B4-BE49-F238E27FC236}">
              <a16:creationId xmlns="" xmlns:a16="http://schemas.microsoft.com/office/drawing/2014/main" id="{00000000-0008-0000-0400-0000B1070000}"/>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1970" name="Text Box 15">
          <a:extLst>
            <a:ext uri="{FF2B5EF4-FFF2-40B4-BE49-F238E27FC236}">
              <a16:creationId xmlns="" xmlns:a16="http://schemas.microsoft.com/office/drawing/2014/main" id="{00000000-0008-0000-0400-0000B2070000}"/>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1" name="Text Box 16">
          <a:extLst>
            <a:ext uri="{FF2B5EF4-FFF2-40B4-BE49-F238E27FC236}">
              <a16:creationId xmlns="" xmlns:a16="http://schemas.microsoft.com/office/drawing/2014/main" id="{00000000-0008-0000-0400-0000B307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2" name="Text Box 17">
          <a:extLst>
            <a:ext uri="{FF2B5EF4-FFF2-40B4-BE49-F238E27FC236}">
              <a16:creationId xmlns="" xmlns:a16="http://schemas.microsoft.com/office/drawing/2014/main" id="{00000000-0008-0000-0400-0000B407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3" name="Text Box 18">
          <a:extLst>
            <a:ext uri="{FF2B5EF4-FFF2-40B4-BE49-F238E27FC236}">
              <a16:creationId xmlns="" xmlns:a16="http://schemas.microsoft.com/office/drawing/2014/main" id="{00000000-0008-0000-0400-0000B507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4" name="Text Box 19">
          <a:extLst>
            <a:ext uri="{FF2B5EF4-FFF2-40B4-BE49-F238E27FC236}">
              <a16:creationId xmlns="" xmlns:a16="http://schemas.microsoft.com/office/drawing/2014/main" id="{00000000-0008-0000-0400-0000B607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5" name="Text Box 16">
          <a:extLst>
            <a:ext uri="{FF2B5EF4-FFF2-40B4-BE49-F238E27FC236}">
              <a16:creationId xmlns="" xmlns:a16="http://schemas.microsoft.com/office/drawing/2014/main" id="{00000000-0008-0000-0400-0000B707000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6" name="Text Box 17">
          <a:extLst>
            <a:ext uri="{FF2B5EF4-FFF2-40B4-BE49-F238E27FC236}">
              <a16:creationId xmlns="" xmlns:a16="http://schemas.microsoft.com/office/drawing/2014/main" id="{00000000-0008-0000-0400-0000B807000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7" name="Text Box 18">
          <a:extLst>
            <a:ext uri="{FF2B5EF4-FFF2-40B4-BE49-F238E27FC236}">
              <a16:creationId xmlns="" xmlns:a16="http://schemas.microsoft.com/office/drawing/2014/main" id="{00000000-0008-0000-0400-0000B907000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8" name="Text Box 19">
          <a:extLst>
            <a:ext uri="{FF2B5EF4-FFF2-40B4-BE49-F238E27FC236}">
              <a16:creationId xmlns="" xmlns:a16="http://schemas.microsoft.com/office/drawing/2014/main" id="{00000000-0008-0000-0400-0000BA07000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79" name="Text Box 16">
          <a:extLst>
            <a:ext uri="{FF2B5EF4-FFF2-40B4-BE49-F238E27FC236}">
              <a16:creationId xmlns="" xmlns:a16="http://schemas.microsoft.com/office/drawing/2014/main" id="{00000000-0008-0000-0400-0000BB07000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0" name="Text Box 17">
          <a:extLst>
            <a:ext uri="{FF2B5EF4-FFF2-40B4-BE49-F238E27FC236}">
              <a16:creationId xmlns="" xmlns:a16="http://schemas.microsoft.com/office/drawing/2014/main" id="{00000000-0008-0000-0400-0000BC07000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1" name="Text Box 18">
          <a:extLst>
            <a:ext uri="{FF2B5EF4-FFF2-40B4-BE49-F238E27FC236}">
              <a16:creationId xmlns="" xmlns:a16="http://schemas.microsoft.com/office/drawing/2014/main" id="{00000000-0008-0000-0400-0000BD07000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2" name="Text Box 19">
          <a:extLst>
            <a:ext uri="{FF2B5EF4-FFF2-40B4-BE49-F238E27FC236}">
              <a16:creationId xmlns="" xmlns:a16="http://schemas.microsoft.com/office/drawing/2014/main" id="{00000000-0008-0000-0400-0000BE07000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3" name="Text Box 16">
          <a:extLst>
            <a:ext uri="{FF2B5EF4-FFF2-40B4-BE49-F238E27FC236}">
              <a16:creationId xmlns="" xmlns:a16="http://schemas.microsoft.com/office/drawing/2014/main" id="{00000000-0008-0000-0400-0000BF07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4" name="Text Box 17">
          <a:extLst>
            <a:ext uri="{FF2B5EF4-FFF2-40B4-BE49-F238E27FC236}">
              <a16:creationId xmlns="" xmlns:a16="http://schemas.microsoft.com/office/drawing/2014/main" id="{00000000-0008-0000-0400-0000C007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5" name="Text Box 18">
          <a:extLst>
            <a:ext uri="{FF2B5EF4-FFF2-40B4-BE49-F238E27FC236}">
              <a16:creationId xmlns="" xmlns:a16="http://schemas.microsoft.com/office/drawing/2014/main" id="{00000000-0008-0000-0400-0000C107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6" name="Text Box 19">
          <a:extLst>
            <a:ext uri="{FF2B5EF4-FFF2-40B4-BE49-F238E27FC236}">
              <a16:creationId xmlns="" xmlns:a16="http://schemas.microsoft.com/office/drawing/2014/main" id="{00000000-0008-0000-0400-0000C2070000}"/>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7" name="Text Box 16">
          <a:extLst>
            <a:ext uri="{FF2B5EF4-FFF2-40B4-BE49-F238E27FC236}">
              <a16:creationId xmlns="" xmlns:a16="http://schemas.microsoft.com/office/drawing/2014/main" id="{00000000-0008-0000-0400-0000C307000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8" name="Text Box 17">
          <a:extLst>
            <a:ext uri="{FF2B5EF4-FFF2-40B4-BE49-F238E27FC236}">
              <a16:creationId xmlns="" xmlns:a16="http://schemas.microsoft.com/office/drawing/2014/main" id="{00000000-0008-0000-0400-0000C407000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9" name="Text Box 18">
          <a:extLst>
            <a:ext uri="{FF2B5EF4-FFF2-40B4-BE49-F238E27FC236}">
              <a16:creationId xmlns="" xmlns:a16="http://schemas.microsoft.com/office/drawing/2014/main" id="{00000000-0008-0000-0400-0000C507000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0" name="Text Box 16">
          <a:extLst>
            <a:ext uri="{FF2B5EF4-FFF2-40B4-BE49-F238E27FC236}">
              <a16:creationId xmlns="" xmlns:a16="http://schemas.microsoft.com/office/drawing/2014/main" id="{00000000-0008-0000-0400-0000C6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1" name="Text Box 17">
          <a:extLst>
            <a:ext uri="{FF2B5EF4-FFF2-40B4-BE49-F238E27FC236}">
              <a16:creationId xmlns="" xmlns:a16="http://schemas.microsoft.com/office/drawing/2014/main" id="{00000000-0008-0000-0400-0000C7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2" name="Text Box 18">
          <a:extLst>
            <a:ext uri="{FF2B5EF4-FFF2-40B4-BE49-F238E27FC236}">
              <a16:creationId xmlns="" xmlns:a16="http://schemas.microsoft.com/office/drawing/2014/main" id="{00000000-0008-0000-0400-0000C8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3" name="Text Box 19">
          <a:extLst>
            <a:ext uri="{FF2B5EF4-FFF2-40B4-BE49-F238E27FC236}">
              <a16:creationId xmlns="" xmlns:a16="http://schemas.microsoft.com/office/drawing/2014/main" id="{00000000-0008-0000-0400-0000C9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4" name="Text Box 16">
          <a:extLst>
            <a:ext uri="{FF2B5EF4-FFF2-40B4-BE49-F238E27FC236}">
              <a16:creationId xmlns="" xmlns:a16="http://schemas.microsoft.com/office/drawing/2014/main" id="{00000000-0008-0000-0400-0000CA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5" name="Text Box 17">
          <a:extLst>
            <a:ext uri="{FF2B5EF4-FFF2-40B4-BE49-F238E27FC236}">
              <a16:creationId xmlns="" xmlns:a16="http://schemas.microsoft.com/office/drawing/2014/main" id="{00000000-0008-0000-0400-0000CB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6" name="Text Box 18">
          <a:extLst>
            <a:ext uri="{FF2B5EF4-FFF2-40B4-BE49-F238E27FC236}">
              <a16:creationId xmlns="" xmlns:a16="http://schemas.microsoft.com/office/drawing/2014/main" id="{00000000-0008-0000-0400-0000CC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7" name="Text Box 19">
          <a:extLst>
            <a:ext uri="{FF2B5EF4-FFF2-40B4-BE49-F238E27FC236}">
              <a16:creationId xmlns="" xmlns:a16="http://schemas.microsoft.com/office/drawing/2014/main" id="{00000000-0008-0000-0400-0000CD07000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1998" name="Text Box 16">
          <a:extLst>
            <a:ext uri="{FF2B5EF4-FFF2-40B4-BE49-F238E27FC236}">
              <a16:creationId xmlns="" xmlns:a16="http://schemas.microsoft.com/office/drawing/2014/main" id="{00000000-0008-0000-0400-0000CE07000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1999" name="Text Box 17">
          <a:extLst>
            <a:ext uri="{FF2B5EF4-FFF2-40B4-BE49-F238E27FC236}">
              <a16:creationId xmlns="" xmlns:a16="http://schemas.microsoft.com/office/drawing/2014/main" id="{00000000-0008-0000-0400-0000CF07000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00" name="Text Box 18">
          <a:extLst>
            <a:ext uri="{FF2B5EF4-FFF2-40B4-BE49-F238E27FC236}">
              <a16:creationId xmlns="" xmlns:a16="http://schemas.microsoft.com/office/drawing/2014/main" id="{00000000-0008-0000-0400-0000D007000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01" name="Text Box 19">
          <a:extLst>
            <a:ext uri="{FF2B5EF4-FFF2-40B4-BE49-F238E27FC236}">
              <a16:creationId xmlns="" xmlns:a16="http://schemas.microsoft.com/office/drawing/2014/main" id="{00000000-0008-0000-0400-0000D107000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61691"/>
    <xdr:sp macro="" textlink="">
      <xdr:nvSpPr>
        <xdr:cNvPr id="2002" name="Text Box 15">
          <a:extLst>
            <a:ext uri="{FF2B5EF4-FFF2-40B4-BE49-F238E27FC236}">
              <a16:creationId xmlns="" xmlns:a16="http://schemas.microsoft.com/office/drawing/2014/main" id="{00000000-0008-0000-0400-0000D2070000}"/>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3" name="Text Box 16">
          <a:extLst>
            <a:ext uri="{FF2B5EF4-FFF2-40B4-BE49-F238E27FC236}">
              <a16:creationId xmlns="" xmlns:a16="http://schemas.microsoft.com/office/drawing/2014/main" id="{00000000-0008-0000-0400-0000D3070000}"/>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4" name="Text Box 17">
          <a:extLst>
            <a:ext uri="{FF2B5EF4-FFF2-40B4-BE49-F238E27FC236}">
              <a16:creationId xmlns="" xmlns:a16="http://schemas.microsoft.com/office/drawing/2014/main" id="{00000000-0008-0000-0400-0000D4070000}"/>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5" name="Text Box 18">
          <a:extLst>
            <a:ext uri="{FF2B5EF4-FFF2-40B4-BE49-F238E27FC236}">
              <a16:creationId xmlns="" xmlns:a16="http://schemas.microsoft.com/office/drawing/2014/main" id="{00000000-0008-0000-0400-0000D5070000}"/>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6" name="Text Box 19">
          <a:extLst>
            <a:ext uri="{FF2B5EF4-FFF2-40B4-BE49-F238E27FC236}">
              <a16:creationId xmlns="" xmlns:a16="http://schemas.microsoft.com/office/drawing/2014/main" id="{00000000-0008-0000-0400-0000D6070000}"/>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2007" name="Text Box 15">
          <a:extLst>
            <a:ext uri="{FF2B5EF4-FFF2-40B4-BE49-F238E27FC236}">
              <a16:creationId xmlns="" xmlns:a16="http://schemas.microsoft.com/office/drawing/2014/main" id="{00000000-0008-0000-0400-0000D7070000}"/>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08" name="Text Box 16">
          <a:extLst>
            <a:ext uri="{FF2B5EF4-FFF2-40B4-BE49-F238E27FC236}">
              <a16:creationId xmlns="" xmlns:a16="http://schemas.microsoft.com/office/drawing/2014/main" id="{00000000-0008-0000-0400-0000D8070000}"/>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09" name="Text Box 17">
          <a:extLst>
            <a:ext uri="{FF2B5EF4-FFF2-40B4-BE49-F238E27FC236}">
              <a16:creationId xmlns="" xmlns:a16="http://schemas.microsoft.com/office/drawing/2014/main" id="{00000000-0008-0000-0400-0000D9070000}"/>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10" name="Text Box 18">
          <a:extLst>
            <a:ext uri="{FF2B5EF4-FFF2-40B4-BE49-F238E27FC236}">
              <a16:creationId xmlns="" xmlns:a16="http://schemas.microsoft.com/office/drawing/2014/main" id="{00000000-0008-0000-0400-0000DA070000}"/>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11" name="Text Box 19">
          <a:extLst>
            <a:ext uri="{FF2B5EF4-FFF2-40B4-BE49-F238E27FC236}">
              <a16:creationId xmlns="" xmlns:a16="http://schemas.microsoft.com/office/drawing/2014/main" id="{00000000-0008-0000-0400-0000DB070000}"/>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2012" name="Text Box 15">
          <a:extLst>
            <a:ext uri="{FF2B5EF4-FFF2-40B4-BE49-F238E27FC236}">
              <a16:creationId xmlns="" xmlns:a16="http://schemas.microsoft.com/office/drawing/2014/main" id="{00000000-0008-0000-0400-0000DC070000}"/>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2013" name="Text Box 15">
          <a:extLst>
            <a:ext uri="{FF2B5EF4-FFF2-40B4-BE49-F238E27FC236}">
              <a16:creationId xmlns="" xmlns:a16="http://schemas.microsoft.com/office/drawing/2014/main" id="{00000000-0008-0000-0400-0000DD070000}"/>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4" name="Text Box 16">
          <a:extLst>
            <a:ext uri="{FF2B5EF4-FFF2-40B4-BE49-F238E27FC236}">
              <a16:creationId xmlns="" xmlns:a16="http://schemas.microsoft.com/office/drawing/2014/main" id="{00000000-0008-0000-0400-0000DE07000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5" name="Text Box 17">
          <a:extLst>
            <a:ext uri="{FF2B5EF4-FFF2-40B4-BE49-F238E27FC236}">
              <a16:creationId xmlns="" xmlns:a16="http://schemas.microsoft.com/office/drawing/2014/main" id="{00000000-0008-0000-0400-0000DF07000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6" name="Text Box 18">
          <a:extLst>
            <a:ext uri="{FF2B5EF4-FFF2-40B4-BE49-F238E27FC236}">
              <a16:creationId xmlns="" xmlns:a16="http://schemas.microsoft.com/office/drawing/2014/main" id="{00000000-0008-0000-0400-0000E007000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7" name="Text Box 19">
          <a:extLst>
            <a:ext uri="{FF2B5EF4-FFF2-40B4-BE49-F238E27FC236}">
              <a16:creationId xmlns="" xmlns:a16="http://schemas.microsoft.com/office/drawing/2014/main" id="{00000000-0008-0000-0400-0000E107000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2018" name="Text Box 15">
          <a:extLst>
            <a:ext uri="{FF2B5EF4-FFF2-40B4-BE49-F238E27FC236}">
              <a16:creationId xmlns="" xmlns:a16="http://schemas.microsoft.com/office/drawing/2014/main" id="{00000000-0008-0000-0400-0000E2070000}"/>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2019" name="Text Box 15">
          <a:extLst>
            <a:ext uri="{FF2B5EF4-FFF2-40B4-BE49-F238E27FC236}">
              <a16:creationId xmlns="" xmlns:a16="http://schemas.microsoft.com/office/drawing/2014/main" id="{00000000-0008-0000-0400-0000E3070000}"/>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2020" name="Text Box 15">
          <a:extLst>
            <a:ext uri="{FF2B5EF4-FFF2-40B4-BE49-F238E27FC236}">
              <a16:creationId xmlns="" xmlns:a16="http://schemas.microsoft.com/office/drawing/2014/main" id="{00000000-0008-0000-0400-0000E4070000}"/>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1" name="Text Box 16">
          <a:extLst>
            <a:ext uri="{FF2B5EF4-FFF2-40B4-BE49-F238E27FC236}">
              <a16:creationId xmlns="" xmlns:a16="http://schemas.microsoft.com/office/drawing/2014/main" id="{00000000-0008-0000-0400-0000E5070000}"/>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2" name="Text Box 17">
          <a:extLst>
            <a:ext uri="{FF2B5EF4-FFF2-40B4-BE49-F238E27FC236}">
              <a16:creationId xmlns="" xmlns:a16="http://schemas.microsoft.com/office/drawing/2014/main" id="{00000000-0008-0000-0400-0000E6070000}"/>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3" name="Text Box 18">
          <a:extLst>
            <a:ext uri="{FF2B5EF4-FFF2-40B4-BE49-F238E27FC236}">
              <a16:creationId xmlns="" xmlns:a16="http://schemas.microsoft.com/office/drawing/2014/main" id="{00000000-0008-0000-0400-0000E7070000}"/>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213632"/>
    <xdr:sp macro="" textlink="">
      <xdr:nvSpPr>
        <xdr:cNvPr id="2024" name="Text Box 15">
          <a:extLst>
            <a:ext uri="{FF2B5EF4-FFF2-40B4-BE49-F238E27FC236}">
              <a16:creationId xmlns="" xmlns:a16="http://schemas.microsoft.com/office/drawing/2014/main" id="{00000000-0008-0000-0400-0000E8070000}"/>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5" name="Text Box 16">
          <a:extLst>
            <a:ext uri="{FF2B5EF4-FFF2-40B4-BE49-F238E27FC236}">
              <a16:creationId xmlns="" xmlns:a16="http://schemas.microsoft.com/office/drawing/2014/main" id="{00000000-0008-0000-0400-0000E9070000}"/>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6" name="Text Box 17">
          <a:extLst>
            <a:ext uri="{FF2B5EF4-FFF2-40B4-BE49-F238E27FC236}">
              <a16:creationId xmlns="" xmlns:a16="http://schemas.microsoft.com/office/drawing/2014/main" id="{00000000-0008-0000-0400-0000EA070000}"/>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7" name="Text Box 18">
          <a:extLst>
            <a:ext uri="{FF2B5EF4-FFF2-40B4-BE49-F238E27FC236}">
              <a16:creationId xmlns="" xmlns:a16="http://schemas.microsoft.com/office/drawing/2014/main" id="{00000000-0008-0000-0400-0000EB070000}"/>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8" name="Text Box 19">
          <a:extLst>
            <a:ext uri="{FF2B5EF4-FFF2-40B4-BE49-F238E27FC236}">
              <a16:creationId xmlns="" xmlns:a16="http://schemas.microsoft.com/office/drawing/2014/main" id="{00000000-0008-0000-0400-0000EC070000}"/>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9" name="Text Box 16">
          <a:extLst>
            <a:ext uri="{FF2B5EF4-FFF2-40B4-BE49-F238E27FC236}">
              <a16:creationId xmlns="" xmlns:a16="http://schemas.microsoft.com/office/drawing/2014/main" id="{00000000-0008-0000-0400-0000ED070000}"/>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0" name="Text Box 17">
          <a:extLst>
            <a:ext uri="{FF2B5EF4-FFF2-40B4-BE49-F238E27FC236}">
              <a16:creationId xmlns="" xmlns:a16="http://schemas.microsoft.com/office/drawing/2014/main" id="{00000000-0008-0000-0400-0000EE070000}"/>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1" name="Text Box 18">
          <a:extLst>
            <a:ext uri="{FF2B5EF4-FFF2-40B4-BE49-F238E27FC236}">
              <a16:creationId xmlns="" xmlns:a16="http://schemas.microsoft.com/office/drawing/2014/main" id="{00000000-0008-0000-0400-0000EF070000}"/>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2" name="Text Box 19">
          <a:extLst>
            <a:ext uri="{FF2B5EF4-FFF2-40B4-BE49-F238E27FC236}">
              <a16:creationId xmlns="" xmlns:a16="http://schemas.microsoft.com/office/drawing/2014/main" id="{00000000-0008-0000-0400-0000F0070000}"/>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3" name="Text Box 16">
          <a:extLst>
            <a:ext uri="{FF2B5EF4-FFF2-40B4-BE49-F238E27FC236}">
              <a16:creationId xmlns="" xmlns:a16="http://schemas.microsoft.com/office/drawing/2014/main" id="{00000000-0008-0000-0400-0000F1070000}"/>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4" name="Text Box 17">
          <a:extLst>
            <a:ext uri="{FF2B5EF4-FFF2-40B4-BE49-F238E27FC236}">
              <a16:creationId xmlns="" xmlns:a16="http://schemas.microsoft.com/office/drawing/2014/main" id="{00000000-0008-0000-0400-0000F2070000}"/>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5" name="Text Box 18">
          <a:extLst>
            <a:ext uri="{FF2B5EF4-FFF2-40B4-BE49-F238E27FC236}">
              <a16:creationId xmlns="" xmlns:a16="http://schemas.microsoft.com/office/drawing/2014/main" id="{00000000-0008-0000-0400-0000F3070000}"/>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6" name="Text Box 19">
          <a:extLst>
            <a:ext uri="{FF2B5EF4-FFF2-40B4-BE49-F238E27FC236}">
              <a16:creationId xmlns="" xmlns:a16="http://schemas.microsoft.com/office/drawing/2014/main" id="{00000000-0008-0000-0400-0000F4070000}"/>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7" name="Text Box 16">
          <a:extLst>
            <a:ext uri="{FF2B5EF4-FFF2-40B4-BE49-F238E27FC236}">
              <a16:creationId xmlns="" xmlns:a16="http://schemas.microsoft.com/office/drawing/2014/main" id="{00000000-0008-0000-0400-0000F5070000}"/>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8" name="Text Box 17">
          <a:extLst>
            <a:ext uri="{FF2B5EF4-FFF2-40B4-BE49-F238E27FC236}">
              <a16:creationId xmlns="" xmlns:a16="http://schemas.microsoft.com/office/drawing/2014/main" id="{00000000-0008-0000-0400-0000F6070000}"/>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9" name="Text Box 18">
          <a:extLst>
            <a:ext uri="{FF2B5EF4-FFF2-40B4-BE49-F238E27FC236}">
              <a16:creationId xmlns="" xmlns:a16="http://schemas.microsoft.com/office/drawing/2014/main" id="{00000000-0008-0000-0400-0000F7070000}"/>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40" name="Text Box 19">
          <a:extLst>
            <a:ext uri="{FF2B5EF4-FFF2-40B4-BE49-F238E27FC236}">
              <a16:creationId xmlns="" xmlns:a16="http://schemas.microsoft.com/office/drawing/2014/main" id="{00000000-0008-0000-0400-0000F8070000}"/>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1" name="Text Box 16">
          <a:extLst>
            <a:ext uri="{FF2B5EF4-FFF2-40B4-BE49-F238E27FC236}">
              <a16:creationId xmlns="" xmlns:a16="http://schemas.microsoft.com/office/drawing/2014/main" id="{00000000-0008-0000-0400-0000F907000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2" name="Text Box 17">
          <a:extLst>
            <a:ext uri="{FF2B5EF4-FFF2-40B4-BE49-F238E27FC236}">
              <a16:creationId xmlns="" xmlns:a16="http://schemas.microsoft.com/office/drawing/2014/main" id="{00000000-0008-0000-0400-0000FA07000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3" name="Text Box 18">
          <a:extLst>
            <a:ext uri="{FF2B5EF4-FFF2-40B4-BE49-F238E27FC236}">
              <a16:creationId xmlns="" xmlns:a16="http://schemas.microsoft.com/office/drawing/2014/main" id="{00000000-0008-0000-0400-0000FB07000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4" name="Text Box 19">
          <a:extLst>
            <a:ext uri="{FF2B5EF4-FFF2-40B4-BE49-F238E27FC236}">
              <a16:creationId xmlns="" xmlns:a16="http://schemas.microsoft.com/office/drawing/2014/main" id="{00000000-0008-0000-0400-0000FC07000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5" name="Text Box 16">
          <a:extLst>
            <a:ext uri="{FF2B5EF4-FFF2-40B4-BE49-F238E27FC236}">
              <a16:creationId xmlns="" xmlns:a16="http://schemas.microsoft.com/office/drawing/2014/main" id="{00000000-0008-0000-0400-0000FD070000}"/>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6" name="Text Box 17">
          <a:extLst>
            <a:ext uri="{FF2B5EF4-FFF2-40B4-BE49-F238E27FC236}">
              <a16:creationId xmlns="" xmlns:a16="http://schemas.microsoft.com/office/drawing/2014/main" id="{00000000-0008-0000-0400-0000FE070000}"/>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7" name="Text Box 18">
          <a:extLst>
            <a:ext uri="{FF2B5EF4-FFF2-40B4-BE49-F238E27FC236}">
              <a16:creationId xmlns="" xmlns:a16="http://schemas.microsoft.com/office/drawing/2014/main" id="{00000000-0008-0000-0400-0000FF070000}"/>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8" name="Text Box 19">
          <a:extLst>
            <a:ext uri="{FF2B5EF4-FFF2-40B4-BE49-F238E27FC236}">
              <a16:creationId xmlns="" xmlns:a16="http://schemas.microsoft.com/office/drawing/2014/main" id="{00000000-0008-0000-0400-000000080000}"/>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49" name="Text Box 16">
          <a:extLst>
            <a:ext uri="{FF2B5EF4-FFF2-40B4-BE49-F238E27FC236}">
              <a16:creationId xmlns="" xmlns:a16="http://schemas.microsoft.com/office/drawing/2014/main" id="{00000000-0008-0000-0400-000001080000}"/>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50" name="Text Box 17">
          <a:extLst>
            <a:ext uri="{FF2B5EF4-FFF2-40B4-BE49-F238E27FC236}">
              <a16:creationId xmlns="" xmlns:a16="http://schemas.microsoft.com/office/drawing/2014/main" id="{00000000-0008-0000-0400-000002080000}"/>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51" name="Text Box 18">
          <a:extLst>
            <a:ext uri="{FF2B5EF4-FFF2-40B4-BE49-F238E27FC236}">
              <a16:creationId xmlns="" xmlns:a16="http://schemas.microsoft.com/office/drawing/2014/main" id="{00000000-0008-0000-0400-000003080000}"/>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2" name="Text Box 16">
          <a:extLst>
            <a:ext uri="{FF2B5EF4-FFF2-40B4-BE49-F238E27FC236}">
              <a16:creationId xmlns="" xmlns:a16="http://schemas.microsoft.com/office/drawing/2014/main" id="{00000000-0008-0000-0400-000004080000}"/>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3" name="Text Box 17">
          <a:extLst>
            <a:ext uri="{FF2B5EF4-FFF2-40B4-BE49-F238E27FC236}">
              <a16:creationId xmlns="" xmlns:a16="http://schemas.microsoft.com/office/drawing/2014/main" id="{00000000-0008-0000-0400-000005080000}"/>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4" name="Text Box 18">
          <a:extLst>
            <a:ext uri="{FF2B5EF4-FFF2-40B4-BE49-F238E27FC236}">
              <a16:creationId xmlns="" xmlns:a16="http://schemas.microsoft.com/office/drawing/2014/main" id="{00000000-0008-0000-0400-000006080000}"/>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5" name="Text Box 19">
          <a:extLst>
            <a:ext uri="{FF2B5EF4-FFF2-40B4-BE49-F238E27FC236}">
              <a16:creationId xmlns="" xmlns:a16="http://schemas.microsoft.com/office/drawing/2014/main" id="{00000000-0008-0000-0400-000007080000}"/>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6" name="Text Box 16">
          <a:extLst>
            <a:ext uri="{FF2B5EF4-FFF2-40B4-BE49-F238E27FC236}">
              <a16:creationId xmlns="" xmlns:a16="http://schemas.microsoft.com/office/drawing/2014/main" id="{00000000-0008-0000-0400-000008080000}"/>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7" name="Text Box 17">
          <a:extLst>
            <a:ext uri="{FF2B5EF4-FFF2-40B4-BE49-F238E27FC236}">
              <a16:creationId xmlns="" xmlns:a16="http://schemas.microsoft.com/office/drawing/2014/main" id="{00000000-0008-0000-0400-000009080000}"/>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8" name="Text Box 18">
          <a:extLst>
            <a:ext uri="{FF2B5EF4-FFF2-40B4-BE49-F238E27FC236}">
              <a16:creationId xmlns="" xmlns:a16="http://schemas.microsoft.com/office/drawing/2014/main" id="{00000000-0008-0000-0400-00000A080000}"/>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9" name="Text Box 19">
          <a:extLst>
            <a:ext uri="{FF2B5EF4-FFF2-40B4-BE49-F238E27FC236}">
              <a16:creationId xmlns="" xmlns:a16="http://schemas.microsoft.com/office/drawing/2014/main" id="{00000000-0008-0000-0400-00000B080000}"/>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0" name="Text Box 16">
          <a:extLst>
            <a:ext uri="{FF2B5EF4-FFF2-40B4-BE49-F238E27FC236}">
              <a16:creationId xmlns="" xmlns:a16="http://schemas.microsoft.com/office/drawing/2014/main" id="{00000000-0008-0000-0400-00000C08000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1" name="Text Box 17">
          <a:extLst>
            <a:ext uri="{FF2B5EF4-FFF2-40B4-BE49-F238E27FC236}">
              <a16:creationId xmlns="" xmlns:a16="http://schemas.microsoft.com/office/drawing/2014/main" id="{00000000-0008-0000-0400-00000D08000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2" name="Text Box 18">
          <a:extLst>
            <a:ext uri="{FF2B5EF4-FFF2-40B4-BE49-F238E27FC236}">
              <a16:creationId xmlns="" xmlns:a16="http://schemas.microsoft.com/office/drawing/2014/main" id="{00000000-0008-0000-0400-00000E08000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3" name="Text Box 19">
          <a:extLst>
            <a:ext uri="{FF2B5EF4-FFF2-40B4-BE49-F238E27FC236}">
              <a16:creationId xmlns="" xmlns:a16="http://schemas.microsoft.com/office/drawing/2014/main" id="{00000000-0008-0000-0400-00000F08000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4" name="Text Box 16">
          <a:extLst>
            <a:ext uri="{FF2B5EF4-FFF2-40B4-BE49-F238E27FC236}">
              <a16:creationId xmlns="" xmlns:a16="http://schemas.microsoft.com/office/drawing/2014/main" id="{00000000-0008-0000-0400-000010080000}"/>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5" name="Text Box 17">
          <a:extLst>
            <a:ext uri="{FF2B5EF4-FFF2-40B4-BE49-F238E27FC236}">
              <a16:creationId xmlns="" xmlns:a16="http://schemas.microsoft.com/office/drawing/2014/main" id="{00000000-0008-0000-0400-000011080000}"/>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6" name="Text Box 18">
          <a:extLst>
            <a:ext uri="{FF2B5EF4-FFF2-40B4-BE49-F238E27FC236}">
              <a16:creationId xmlns="" xmlns:a16="http://schemas.microsoft.com/office/drawing/2014/main" id="{00000000-0008-0000-0400-000012080000}"/>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7" name="Text Box 19">
          <a:extLst>
            <a:ext uri="{FF2B5EF4-FFF2-40B4-BE49-F238E27FC236}">
              <a16:creationId xmlns="" xmlns:a16="http://schemas.microsoft.com/office/drawing/2014/main" id="{00000000-0008-0000-0400-000013080000}"/>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8" name="Text Box 16">
          <a:extLst>
            <a:ext uri="{FF2B5EF4-FFF2-40B4-BE49-F238E27FC236}">
              <a16:creationId xmlns="" xmlns:a16="http://schemas.microsoft.com/office/drawing/2014/main" id="{00000000-0008-0000-0400-00001408000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9" name="Text Box 17">
          <a:extLst>
            <a:ext uri="{FF2B5EF4-FFF2-40B4-BE49-F238E27FC236}">
              <a16:creationId xmlns="" xmlns:a16="http://schemas.microsoft.com/office/drawing/2014/main" id="{00000000-0008-0000-0400-00001508000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0" name="Text Box 18">
          <a:extLst>
            <a:ext uri="{FF2B5EF4-FFF2-40B4-BE49-F238E27FC236}">
              <a16:creationId xmlns="" xmlns:a16="http://schemas.microsoft.com/office/drawing/2014/main" id="{00000000-0008-0000-0400-00001608000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1" name="Text Box 19">
          <a:extLst>
            <a:ext uri="{FF2B5EF4-FFF2-40B4-BE49-F238E27FC236}">
              <a16:creationId xmlns="" xmlns:a16="http://schemas.microsoft.com/office/drawing/2014/main" id="{00000000-0008-0000-0400-00001708000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2072" name="Text Box 15">
          <a:extLst>
            <a:ext uri="{FF2B5EF4-FFF2-40B4-BE49-F238E27FC236}">
              <a16:creationId xmlns="" xmlns:a16="http://schemas.microsoft.com/office/drawing/2014/main" id="{00000000-0008-0000-0400-000018080000}"/>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3" name="Text Box 16">
          <a:extLst>
            <a:ext uri="{FF2B5EF4-FFF2-40B4-BE49-F238E27FC236}">
              <a16:creationId xmlns="" xmlns:a16="http://schemas.microsoft.com/office/drawing/2014/main" id="{00000000-0008-0000-0400-00001908000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4" name="Text Box 17">
          <a:extLst>
            <a:ext uri="{FF2B5EF4-FFF2-40B4-BE49-F238E27FC236}">
              <a16:creationId xmlns="" xmlns:a16="http://schemas.microsoft.com/office/drawing/2014/main" id="{00000000-0008-0000-0400-00001A08000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5" name="Text Box 18">
          <a:extLst>
            <a:ext uri="{FF2B5EF4-FFF2-40B4-BE49-F238E27FC236}">
              <a16:creationId xmlns="" xmlns:a16="http://schemas.microsoft.com/office/drawing/2014/main" id="{00000000-0008-0000-0400-00001B08000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6" name="Text Box 19">
          <a:extLst>
            <a:ext uri="{FF2B5EF4-FFF2-40B4-BE49-F238E27FC236}">
              <a16:creationId xmlns="" xmlns:a16="http://schemas.microsoft.com/office/drawing/2014/main" id="{00000000-0008-0000-0400-00001C08000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7" name="Text Box 16">
          <a:extLst>
            <a:ext uri="{FF2B5EF4-FFF2-40B4-BE49-F238E27FC236}">
              <a16:creationId xmlns="" xmlns:a16="http://schemas.microsoft.com/office/drawing/2014/main" id="{00000000-0008-0000-0400-00001D080000}"/>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8" name="Text Box 17">
          <a:extLst>
            <a:ext uri="{FF2B5EF4-FFF2-40B4-BE49-F238E27FC236}">
              <a16:creationId xmlns="" xmlns:a16="http://schemas.microsoft.com/office/drawing/2014/main" id="{00000000-0008-0000-0400-00001E080000}"/>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17</xdr:row>
      <xdr:rowOff>15875</xdr:rowOff>
    </xdr:from>
    <xdr:ext cx="95250" cy="171450"/>
    <xdr:sp macro="" textlink="">
      <xdr:nvSpPr>
        <xdr:cNvPr id="2079" name="Text Box 18">
          <a:extLst>
            <a:ext uri="{FF2B5EF4-FFF2-40B4-BE49-F238E27FC236}">
              <a16:creationId xmlns="" xmlns:a16="http://schemas.microsoft.com/office/drawing/2014/main" id="{00000000-0008-0000-0400-00001F080000}"/>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0" name="Text Box 16">
          <a:extLst>
            <a:ext uri="{FF2B5EF4-FFF2-40B4-BE49-F238E27FC236}">
              <a16:creationId xmlns="" xmlns:a16="http://schemas.microsoft.com/office/drawing/2014/main" id="{00000000-0008-0000-0400-000020080000}"/>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1" name="Text Box 17">
          <a:extLst>
            <a:ext uri="{FF2B5EF4-FFF2-40B4-BE49-F238E27FC236}">
              <a16:creationId xmlns="" xmlns:a16="http://schemas.microsoft.com/office/drawing/2014/main" id="{00000000-0008-0000-0400-000021080000}"/>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2" name="Text Box 18">
          <a:extLst>
            <a:ext uri="{FF2B5EF4-FFF2-40B4-BE49-F238E27FC236}">
              <a16:creationId xmlns="" xmlns:a16="http://schemas.microsoft.com/office/drawing/2014/main" id="{00000000-0008-0000-0400-000022080000}"/>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3" name="Text Box 19">
          <a:extLst>
            <a:ext uri="{FF2B5EF4-FFF2-40B4-BE49-F238E27FC236}">
              <a16:creationId xmlns="" xmlns:a16="http://schemas.microsoft.com/office/drawing/2014/main" id="{00000000-0008-0000-0400-000023080000}"/>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4" name="Text Box 16">
          <a:extLst>
            <a:ext uri="{FF2B5EF4-FFF2-40B4-BE49-F238E27FC236}">
              <a16:creationId xmlns="" xmlns:a16="http://schemas.microsoft.com/office/drawing/2014/main" id="{00000000-0008-0000-0400-000024080000}"/>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56743"/>
    <xdr:sp macro="" textlink="">
      <xdr:nvSpPr>
        <xdr:cNvPr id="2145" name="Text Box 15">
          <a:extLst>
            <a:ext uri="{FF2B5EF4-FFF2-40B4-BE49-F238E27FC236}">
              <a16:creationId xmlns="" xmlns:a16="http://schemas.microsoft.com/office/drawing/2014/main" id="{00000000-0008-0000-0400-000061080000}"/>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2146" name="Text Box 15">
          <a:extLst>
            <a:ext uri="{FF2B5EF4-FFF2-40B4-BE49-F238E27FC236}">
              <a16:creationId xmlns="" xmlns:a16="http://schemas.microsoft.com/office/drawing/2014/main" id="{00000000-0008-0000-0400-000062080000}"/>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2147" name="Text Box 15">
          <a:extLst>
            <a:ext uri="{FF2B5EF4-FFF2-40B4-BE49-F238E27FC236}">
              <a16:creationId xmlns="" xmlns:a16="http://schemas.microsoft.com/office/drawing/2014/main" id="{00000000-0008-0000-0400-000063080000}"/>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2148" name="Text Box 15">
          <a:extLst>
            <a:ext uri="{FF2B5EF4-FFF2-40B4-BE49-F238E27FC236}">
              <a16:creationId xmlns="" xmlns:a16="http://schemas.microsoft.com/office/drawing/2014/main" id="{00000000-0008-0000-0400-000064080000}"/>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2149" name="Text Box 15">
          <a:extLst>
            <a:ext uri="{FF2B5EF4-FFF2-40B4-BE49-F238E27FC236}">
              <a16:creationId xmlns="" xmlns:a16="http://schemas.microsoft.com/office/drawing/2014/main" id="{00000000-0008-0000-0400-000065080000}"/>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213632"/>
    <xdr:sp macro="" textlink="">
      <xdr:nvSpPr>
        <xdr:cNvPr id="2150" name="Text Box 15">
          <a:extLst>
            <a:ext uri="{FF2B5EF4-FFF2-40B4-BE49-F238E27FC236}">
              <a16:creationId xmlns="" xmlns:a16="http://schemas.microsoft.com/office/drawing/2014/main" id="{00000000-0008-0000-0400-000066080000}"/>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1" name="Text Box 16">
          <a:extLst>
            <a:ext uri="{FF2B5EF4-FFF2-40B4-BE49-F238E27FC236}">
              <a16:creationId xmlns="" xmlns:a16="http://schemas.microsoft.com/office/drawing/2014/main" id="{00000000-0008-0000-0400-000067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2" name="Text Box 17">
          <a:extLst>
            <a:ext uri="{FF2B5EF4-FFF2-40B4-BE49-F238E27FC236}">
              <a16:creationId xmlns="" xmlns:a16="http://schemas.microsoft.com/office/drawing/2014/main" id="{00000000-0008-0000-0400-000068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3" name="Text Box 18">
          <a:extLst>
            <a:ext uri="{FF2B5EF4-FFF2-40B4-BE49-F238E27FC236}">
              <a16:creationId xmlns="" xmlns:a16="http://schemas.microsoft.com/office/drawing/2014/main" id="{00000000-0008-0000-0400-000069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4" name="Text Box 19">
          <a:extLst>
            <a:ext uri="{FF2B5EF4-FFF2-40B4-BE49-F238E27FC236}">
              <a16:creationId xmlns="" xmlns:a16="http://schemas.microsoft.com/office/drawing/2014/main" id="{00000000-0008-0000-0400-00006A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5" name="Text Box 16">
          <a:extLst>
            <a:ext uri="{FF2B5EF4-FFF2-40B4-BE49-F238E27FC236}">
              <a16:creationId xmlns="" xmlns:a16="http://schemas.microsoft.com/office/drawing/2014/main" id="{00000000-0008-0000-0400-00006B08000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6" name="Text Box 17">
          <a:extLst>
            <a:ext uri="{FF2B5EF4-FFF2-40B4-BE49-F238E27FC236}">
              <a16:creationId xmlns="" xmlns:a16="http://schemas.microsoft.com/office/drawing/2014/main" id="{00000000-0008-0000-0400-00006C08000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7" name="Text Box 18">
          <a:extLst>
            <a:ext uri="{FF2B5EF4-FFF2-40B4-BE49-F238E27FC236}">
              <a16:creationId xmlns="" xmlns:a16="http://schemas.microsoft.com/office/drawing/2014/main" id="{00000000-0008-0000-0400-00006D08000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8" name="Text Box 19">
          <a:extLst>
            <a:ext uri="{FF2B5EF4-FFF2-40B4-BE49-F238E27FC236}">
              <a16:creationId xmlns="" xmlns:a16="http://schemas.microsoft.com/office/drawing/2014/main" id="{00000000-0008-0000-0400-00006E08000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59" name="Text Box 16">
          <a:extLst>
            <a:ext uri="{FF2B5EF4-FFF2-40B4-BE49-F238E27FC236}">
              <a16:creationId xmlns="" xmlns:a16="http://schemas.microsoft.com/office/drawing/2014/main" id="{00000000-0008-0000-0400-00006F080000}"/>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0" name="Text Box 17">
          <a:extLst>
            <a:ext uri="{FF2B5EF4-FFF2-40B4-BE49-F238E27FC236}">
              <a16:creationId xmlns="" xmlns:a16="http://schemas.microsoft.com/office/drawing/2014/main" id="{00000000-0008-0000-0400-000070080000}"/>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1" name="Text Box 18">
          <a:extLst>
            <a:ext uri="{FF2B5EF4-FFF2-40B4-BE49-F238E27FC236}">
              <a16:creationId xmlns="" xmlns:a16="http://schemas.microsoft.com/office/drawing/2014/main" id="{00000000-0008-0000-0400-000071080000}"/>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2" name="Text Box 19">
          <a:extLst>
            <a:ext uri="{FF2B5EF4-FFF2-40B4-BE49-F238E27FC236}">
              <a16:creationId xmlns="" xmlns:a16="http://schemas.microsoft.com/office/drawing/2014/main" id="{00000000-0008-0000-0400-000072080000}"/>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63" name="Text Box 15">
          <a:extLst>
            <a:ext uri="{FF2B5EF4-FFF2-40B4-BE49-F238E27FC236}">
              <a16:creationId xmlns="" xmlns:a16="http://schemas.microsoft.com/office/drawing/2014/main" id="{00000000-0008-0000-0400-000073080000}"/>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4" name="Text Box 16">
          <a:extLst>
            <a:ext uri="{FF2B5EF4-FFF2-40B4-BE49-F238E27FC236}">
              <a16:creationId xmlns="" xmlns:a16="http://schemas.microsoft.com/office/drawing/2014/main" id="{00000000-0008-0000-0400-000074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5" name="Text Box 17">
          <a:extLst>
            <a:ext uri="{FF2B5EF4-FFF2-40B4-BE49-F238E27FC236}">
              <a16:creationId xmlns="" xmlns:a16="http://schemas.microsoft.com/office/drawing/2014/main" id="{00000000-0008-0000-0400-000075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6" name="Text Box 18">
          <a:extLst>
            <a:ext uri="{FF2B5EF4-FFF2-40B4-BE49-F238E27FC236}">
              <a16:creationId xmlns="" xmlns:a16="http://schemas.microsoft.com/office/drawing/2014/main" id="{00000000-0008-0000-0400-000076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7" name="Text Box 19">
          <a:extLst>
            <a:ext uri="{FF2B5EF4-FFF2-40B4-BE49-F238E27FC236}">
              <a16:creationId xmlns="" xmlns:a16="http://schemas.microsoft.com/office/drawing/2014/main" id="{00000000-0008-0000-0400-000077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504825</xdr:rowOff>
    </xdr:from>
    <xdr:ext cx="95250" cy="442269"/>
    <xdr:sp macro="" textlink="">
      <xdr:nvSpPr>
        <xdr:cNvPr id="2168" name="Text Box 15">
          <a:extLst>
            <a:ext uri="{FF2B5EF4-FFF2-40B4-BE49-F238E27FC236}">
              <a16:creationId xmlns="" xmlns:a16="http://schemas.microsoft.com/office/drawing/2014/main" id="{00000000-0008-0000-0400-000078080000}"/>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69" name="Text Box 16">
          <a:extLst>
            <a:ext uri="{FF2B5EF4-FFF2-40B4-BE49-F238E27FC236}">
              <a16:creationId xmlns="" xmlns:a16="http://schemas.microsoft.com/office/drawing/2014/main" id="{00000000-0008-0000-0400-00007908000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0" name="Text Box 17">
          <a:extLst>
            <a:ext uri="{FF2B5EF4-FFF2-40B4-BE49-F238E27FC236}">
              <a16:creationId xmlns="" xmlns:a16="http://schemas.microsoft.com/office/drawing/2014/main" id="{00000000-0008-0000-0400-00007A08000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1" name="Text Box 18">
          <a:extLst>
            <a:ext uri="{FF2B5EF4-FFF2-40B4-BE49-F238E27FC236}">
              <a16:creationId xmlns="" xmlns:a16="http://schemas.microsoft.com/office/drawing/2014/main" id="{00000000-0008-0000-0400-00007B08000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2" name="Text Box 16">
          <a:extLst>
            <a:ext uri="{FF2B5EF4-FFF2-40B4-BE49-F238E27FC236}">
              <a16:creationId xmlns="" xmlns:a16="http://schemas.microsoft.com/office/drawing/2014/main" id="{00000000-0008-0000-0400-00007C080000}"/>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3" name="Text Box 17">
          <a:extLst>
            <a:ext uri="{FF2B5EF4-FFF2-40B4-BE49-F238E27FC236}">
              <a16:creationId xmlns="" xmlns:a16="http://schemas.microsoft.com/office/drawing/2014/main" id="{00000000-0008-0000-0400-00007D080000}"/>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4" name="Text Box 18">
          <a:extLst>
            <a:ext uri="{FF2B5EF4-FFF2-40B4-BE49-F238E27FC236}">
              <a16:creationId xmlns="" xmlns:a16="http://schemas.microsoft.com/office/drawing/2014/main" id="{00000000-0008-0000-0400-00007E080000}"/>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5" name="Text Box 19">
          <a:extLst>
            <a:ext uri="{FF2B5EF4-FFF2-40B4-BE49-F238E27FC236}">
              <a16:creationId xmlns="" xmlns:a16="http://schemas.microsoft.com/office/drawing/2014/main" id="{00000000-0008-0000-0400-00007F080000}"/>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6" name="Text Box 16">
          <a:extLst>
            <a:ext uri="{FF2B5EF4-FFF2-40B4-BE49-F238E27FC236}">
              <a16:creationId xmlns="" xmlns:a16="http://schemas.microsoft.com/office/drawing/2014/main" id="{00000000-0008-0000-0400-000080080000}"/>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7" name="Text Box 17">
          <a:extLst>
            <a:ext uri="{FF2B5EF4-FFF2-40B4-BE49-F238E27FC236}">
              <a16:creationId xmlns="" xmlns:a16="http://schemas.microsoft.com/office/drawing/2014/main" id="{00000000-0008-0000-0400-000081080000}"/>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8" name="Text Box 18">
          <a:extLst>
            <a:ext uri="{FF2B5EF4-FFF2-40B4-BE49-F238E27FC236}">
              <a16:creationId xmlns="" xmlns:a16="http://schemas.microsoft.com/office/drawing/2014/main" id="{00000000-0008-0000-0400-000082080000}"/>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179" name="Text Box 15">
          <a:extLst>
            <a:ext uri="{FF2B5EF4-FFF2-40B4-BE49-F238E27FC236}">
              <a16:creationId xmlns="" xmlns:a16="http://schemas.microsoft.com/office/drawing/2014/main" id="{00000000-0008-0000-0400-00008308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0" name="Text Box 16">
          <a:extLst>
            <a:ext uri="{FF2B5EF4-FFF2-40B4-BE49-F238E27FC236}">
              <a16:creationId xmlns="" xmlns:a16="http://schemas.microsoft.com/office/drawing/2014/main" id="{00000000-0008-0000-0400-000084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1" name="Text Box 17">
          <a:extLst>
            <a:ext uri="{FF2B5EF4-FFF2-40B4-BE49-F238E27FC236}">
              <a16:creationId xmlns="" xmlns:a16="http://schemas.microsoft.com/office/drawing/2014/main" id="{00000000-0008-0000-0400-000085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2" name="Text Box 18">
          <a:extLst>
            <a:ext uri="{FF2B5EF4-FFF2-40B4-BE49-F238E27FC236}">
              <a16:creationId xmlns="" xmlns:a16="http://schemas.microsoft.com/office/drawing/2014/main" id="{00000000-0008-0000-0400-000086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3" name="Text Box 19">
          <a:extLst>
            <a:ext uri="{FF2B5EF4-FFF2-40B4-BE49-F238E27FC236}">
              <a16:creationId xmlns="" xmlns:a16="http://schemas.microsoft.com/office/drawing/2014/main" id="{00000000-0008-0000-0400-000087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4" name="Text Box 16">
          <a:extLst>
            <a:ext uri="{FF2B5EF4-FFF2-40B4-BE49-F238E27FC236}">
              <a16:creationId xmlns="" xmlns:a16="http://schemas.microsoft.com/office/drawing/2014/main" id="{00000000-0008-0000-0400-00008808000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5" name="Text Box 17">
          <a:extLst>
            <a:ext uri="{FF2B5EF4-FFF2-40B4-BE49-F238E27FC236}">
              <a16:creationId xmlns="" xmlns:a16="http://schemas.microsoft.com/office/drawing/2014/main" id="{00000000-0008-0000-0400-00008908000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6" name="Text Box 18">
          <a:extLst>
            <a:ext uri="{FF2B5EF4-FFF2-40B4-BE49-F238E27FC236}">
              <a16:creationId xmlns="" xmlns:a16="http://schemas.microsoft.com/office/drawing/2014/main" id="{00000000-0008-0000-0400-00008A08000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7" name="Text Box 19">
          <a:extLst>
            <a:ext uri="{FF2B5EF4-FFF2-40B4-BE49-F238E27FC236}">
              <a16:creationId xmlns="" xmlns:a16="http://schemas.microsoft.com/office/drawing/2014/main" id="{00000000-0008-0000-0400-00008B08000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8" name="Text Box 16">
          <a:extLst>
            <a:ext uri="{FF2B5EF4-FFF2-40B4-BE49-F238E27FC236}">
              <a16:creationId xmlns="" xmlns:a16="http://schemas.microsoft.com/office/drawing/2014/main" id="{00000000-0008-0000-0400-00008C080000}"/>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9" name="Text Box 17">
          <a:extLst>
            <a:ext uri="{FF2B5EF4-FFF2-40B4-BE49-F238E27FC236}">
              <a16:creationId xmlns="" xmlns:a16="http://schemas.microsoft.com/office/drawing/2014/main" id="{00000000-0008-0000-0400-00008D080000}"/>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0" name="Text Box 18">
          <a:extLst>
            <a:ext uri="{FF2B5EF4-FFF2-40B4-BE49-F238E27FC236}">
              <a16:creationId xmlns="" xmlns:a16="http://schemas.microsoft.com/office/drawing/2014/main" id="{00000000-0008-0000-0400-00008E080000}"/>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1" name="Text Box 19">
          <a:extLst>
            <a:ext uri="{FF2B5EF4-FFF2-40B4-BE49-F238E27FC236}">
              <a16:creationId xmlns="" xmlns:a16="http://schemas.microsoft.com/office/drawing/2014/main" id="{00000000-0008-0000-0400-00008F080000}"/>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92" name="Text Box 15">
          <a:extLst>
            <a:ext uri="{FF2B5EF4-FFF2-40B4-BE49-F238E27FC236}">
              <a16:creationId xmlns="" xmlns:a16="http://schemas.microsoft.com/office/drawing/2014/main" id="{00000000-0008-0000-0400-000090080000}"/>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3" name="Text Box 16">
          <a:extLst>
            <a:ext uri="{FF2B5EF4-FFF2-40B4-BE49-F238E27FC236}">
              <a16:creationId xmlns="" xmlns:a16="http://schemas.microsoft.com/office/drawing/2014/main" id="{00000000-0008-0000-0400-000091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4" name="Text Box 17">
          <a:extLst>
            <a:ext uri="{FF2B5EF4-FFF2-40B4-BE49-F238E27FC236}">
              <a16:creationId xmlns="" xmlns:a16="http://schemas.microsoft.com/office/drawing/2014/main" id="{00000000-0008-0000-0400-000092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5" name="Text Box 18">
          <a:extLst>
            <a:ext uri="{FF2B5EF4-FFF2-40B4-BE49-F238E27FC236}">
              <a16:creationId xmlns="" xmlns:a16="http://schemas.microsoft.com/office/drawing/2014/main" id="{00000000-0008-0000-0400-000093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6" name="Text Box 19">
          <a:extLst>
            <a:ext uri="{FF2B5EF4-FFF2-40B4-BE49-F238E27FC236}">
              <a16:creationId xmlns="" xmlns:a16="http://schemas.microsoft.com/office/drawing/2014/main" id="{00000000-0008-0000-0400-000094080000}"/>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7" name="Text Box 16">
          <a:extLst>
            <a:ext uri="{FF2B5EF4-FFF2-40B4-BE49-F238E27FC236}">
              <a16:creationId xmlns="" xmlns:a16="http://schemas.microsoft.com/office/drawing/2014/main" id="{00000000-0008-0000-0400-00009508000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8" name="Text Box 17">
          <a:extLst>
            <a:ext uri="{FF2B5EF4-FFF2-40B4-BE49-F238E27FC236}">
              <a16:creationId xmlns="" xmlns:a16="http://schemas.microsoft.com/office/drawing/2014/main" id="{00000000-0008-0000-0400-00009608000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21</xdr:row>
      <xdr:rowOff>15875</xdr:rowOff>
    </xdr:from>
    <xdr:ext cx="95250" cy="171450"/>
    <xdr:sp macro="" textlink="">
      <xdr:nvSpPr>
        <xdr:cNvPr id="2199" name="Text Box 18">
          <a:extLst>
            <a:ext uri="{FF2B5EF4-FFF2-40B4-BE49-F238E27FC236}">
              <a16:creationId xmlns="" xmlns:a16="http://schemas.microsoft.com/office/drawing/2014/main" id="{00000000-0008-0000-0400-000097080000}"/>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0" name="Text Box 16">
          <a:extLst>
            <a:ext uri="{FF2B5EF4-FFF2-40B4-BE49-F238E27FC236}">
              <a16:creationId xmlns="" xmlns:a16="http://schemas.microsoft.com/office/drawing/2014/main" id="{00000000-0008-0000-0400-000098080000}"/>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1" name="Text Box 17">
          <a:extLst>
            <a:ext uri="{FF2B5EF4-FFF2-40B4-BE49-F238E27FC236}">
              <a16:creationId xmlns="" xmlns:a16="http://schemas.microsoft.com/office/drawing/2014/main" id="{00000000-0008-0000-0400-000099080000}"/>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2" name="Text Box 18">
          <a:extLst>
            <a:ext uri="{FF2B5EF4-FFF2-40B4-BE49-F238E27FC236}">
              <a16:creationId xmlns="" xmlns:a16="http://schemas.microsoft.com/office/drawing/2014/main" id="{00000000-0008-0000-0400-00009A080000}"/>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3" name="Text Box 19">
          <a:extLst>
            <a:ext uri="{FF2B5EF4-FFF2-40B4-BE49-F238E27FC236}">
              <a16:creationId xmlns="" xmlns:a16="http://schemas.microsoft.com/office/drawing/2014/main" id="{00000000-0008-0000-0400-00009B080000}"/>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4" name="Text Box 16">
          <a:extLst>
            <a:ext uri="{FF2B5EF4-FFF2-40B4-BE49-F238E27FC236}">
              <a16:creationId xmlns="" xmlns:a16="http://schemas.microsoft.com/office/drawing/2014/main" id="{00000000-0008-0000-0400-00009C080000}"/>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8496"/>
    <xdr:sp macro="" textlink="">
      <xdr:nvSpPr>
        <xdr:cNvPr id="2205" name="Text Box 15">
          <a:extLst>
            <a:ext uri="{FF2B5EF4-FFF2-40B4-BE49-F238E27FC236}">
              <a16:creationId xmlns="" xmlns:a16="http://schemas.microsoft.com/office/drawing/2014/main" id="{00000000-0008-0000-0400-00009D08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06" name="Text Box 15">
          <a:extLst>
            <a:ext uri="{FF2B5EF4-FFF2-40B4-BE49-F238E27FC236}">
              <a16:creationId xmlns="" xmlns:a16="http://schemas.microsoft.com/office/drawing/2014/main" id="{00000000-0008-0000-0400-00009E08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07" name="Text Box 15">
          <a:extLst>
            <a:ext uri="{FF2B5EF4-FFF2-40B4-BE49-F238E27FC236}">
              <a16:creationId xmlns="" xmlns:a16="http://schemas.microsoft.com/office/drawing/2014/main" id="{00000000-0008-0000-0400-00009F08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08" name="Text Box 15">
          <a:extLst>
            <a:ext uri="{FF2B5EF4-FFF2-40B4-BE49-F238E27FC236}">
              <a16:creationId xmlns="" xmlns:a16="http://schemas.microsoft.com/office/drawing/2014/main" id="{00000000-0008-0000-0400-0000A008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09" name="Text Box 15">
          <a:extLst>
            <a:ext uri="{FF2B5EF4-FFF2-40B4-BE49-F238E27FC236}">
              <a16:creationId xmlns="" xmlns:a16="http://schemas.microsoft.com/office/drawing/2014/main" id="{00000000-0008-0000-0400-0000A108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210" name="Text Box 15">
          <a:extLst>
            <a:ext uri="{FF2B5EF4-FFF2-40B4-BE49-F238E27FC236}">
              <a16:creationId xmlns="" xmlns:a16="http://schemas.microsoft.com/office/drawing/2014/main" id="{00000000-0008-0000-0400-0000A208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1" name="Text Box 16">
          <a:extLst>
            <a:ext uri="{FF2B5EF4-FFF2-40B4-BE49-F238E27FC236}">
              <a16:creationId xmlns="" xmlns:a16="http://schemas.microsoft.com/office/drawing/2014/main" id="{00000000-0008-0000-0400-0000A3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2" name="Text Box 17">
          <a:extLst>
            <a:ext uri="{FF2B5EF4-FFF2-40B4-BE49-F238E27FC236}">
              <a16:creationId xmlns="" xmlns:a16="http://schemas.microsoft.com/office/drawing/2014/main" id="{00000000-0008-0000-0400-0000A4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3" name="Text Box 18">
          <a:extLst>
            <a:ext uri="{FF2B5EF4-FFF2-40B4-BE49-F238E27FC236}">
              <a16:creationId xmlns="" xmlns:a16="http://schemas.microsoft.com/office/drawing/2014/main" id="{00000000-0008-0000-0400-0000A5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4" name="Text Box 19">
          <a:extLst>
            <a:ext uri="{FF2B5EF4-FFF2-40B4-BE49-F238E27FC236}">
              <a16:creationId xmlns="" xmlns:a16="http://schemas.microsoft.com/office/drawing/2014/main" id="{00000000-0008-0000-0400-0000A6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5" name="Text Box 16">
          <a:extLst>
            <a:ext uri="{FF2B5EF4-FFF2-40B4-BE49-F238E27FC236}">
              <a16:creationId xmlns="" xmlns:a16="http://schemas.microsoft.com/office/drawing/2014/main" id="{00000000-0008-0000-0400-0000A7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6" name="Text Box 17">
          <a:extLst>
            <a:ext uri="{FF2B5EF4-FFF2-40B4-BE49-F238E27FC236}">
              <a16:creationId xmlns="" xmlns:a16="http://schemas.microsoft.com/office/drawing/2014/main" id="{00000000-0008-0000-0400-0000A8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7" name="Text Box 18">
          <a:extLst>
            <a:ext uri="{FF2B5EF4-FFF2-40B4-BE49-F238E27FC236}">
              <a16:creationId xmlns="" xmlns:a16="http://schemas.microsoft.com/office/drawing/2014/main" id="{00000000-0008-0000-0400-0000A9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8" name="Text Box 19">
          <a:extLst>
            <a:ext uri="{FF2B5EF4-FFF2-40B4-BE49-F238E27FC236}">
              <a16:creationId xmlns="" xmlns:a16="http://schemas.microsoft.com/office/drawing/2014/main" id="{00000000-0008-0000-0400-0000AA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19" name="Text Box 16">
          <a:extLst>
            <a:ext uri="{FF2B5EF4-FFF2-40B4-BE49-F238E27FC236}">
              <a16:creationId xmlns="" xmlns:a16="http://schemas.microsoft.com/office/drawing/2014/main" id="{00000000-0008-0000-0400-0000AB08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0" name="Text Box 17">
          <a:extLst>
            <a:ext uri="{FF2B5EF4-FFF2-40B4-BE49-F238E27FC236}">
              <a16:creationId xmlns="" xmlns:a16="http://schemas.microsoft.com/office/drawing/2014/main" id="{00000000-0008-0000-0400-0000AC08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1" name="Text Box 18">
          <a:extLst>
            <a:ext uri="{FF2B5EF4-FFF2-40B4-BE49-F238E27FC236}">
              <a16:creationId xmlns="" xmlns:a16="http://schemas.microsoft.com/office/drawing/2014/main" id="{00000000-0008-0000-0400-0000AD08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2" name="Text Box 19">
          <a:extLst>
            <a:ext uri="{FF2B5EF4-FFF2-40B4-BE49-F238E27FC236}">
              <a16:creationId xmlns="" xmlns:a16="http://schemas.microsoft.com/office/drawing/2014/main" id="{00000000-0008-0000-0400-0000AE08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23" name="Text Box 15">
          <a:extLst>
            <a:ext uri="{FF2B5EF4-FFF2-40B4-BE49-F238E27FC236}">
              <a16:creationId xmlns="" xmlns:a16="http://schemas.microsoft.com/office/drawing/2014/main" id="{00000000-0008-0000-0400-0000AF08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4" name="Text Box 16">
          <a:extLst>
            <a:ext uri="{FF2B5EF4-FFF2-40B4-BE49-F238E27FC236}">
              <a16:creationId xmlns="" xmlns:a16="http://schemas.microsoft.com/office/drawing/2014/main" id="{00000000-0008-0000-0400-0000B0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5" name="Text Box 17">
          <a:extLst>
            <a:ext uri="{FF2B5EF4-FFF2-40B4-BE49-F238E27FC236}">
              <a16:creationId xmlns="" xmlns:a16="http://schemas.microsoft.com/office/drawing/2014/main" id="{00000000-0008-0000-0400-0000B1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6" name="Text Box 18">
          <a:extLst>
            <a:ext uri="{FF2B5EF4-FFF2-40B4-BE49-F238E27FC236}">
              <a16:creationId xmlns="" xmlns:a16="http://schemas.microsoft.com/office/drawing/2014/main" id="{00000000-0008-0000-0400-0000B2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7" name="Text Box 19">
          <a:extLst>
            <a:ext uri="{FF2B5EF4-FFF2-40B4-BE49-F238E27FC236}">
              <a16:creationId xmlns="" xmlns:a16="http://schemas.microsoft.com/office/drawing/2014/main" id="{00000000-0008-0000-0400-0000B3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8" name="Text Box 16">
          <a:extLst>
            <a:ext uri="{FF2B5EF4-FFF2-40B4-BE49-F238E27FC236}">
              <a16:creationId xmlns="" xmlns:a16="http://schemas.microsoft.com/office/drawing/2014/main" id="{00000000-0008-0000-0400-0000B4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9" name="Text Box 17">
          <a:extLst>
            <a:ext uri="{FF2B5EF4-FFF2-40B4-BE49-F238E27FC236}">
              <a16:creationId xmlns="" xmlns:a16="http://schemas.microsoft.com/office/drawing/2014/main" id="{00000000-0008-0000-0400-0000B5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30" name="Text Box 18">
          <a:extLst>
            <a:ext uri="{FF2B5EF4-FFF2-40B4-BE49-F238E27FC236}">
              <a16:creationId xmlns="" xmlns:a16="http://schemas.microsoft.com/office/drawing/2014/main" id="{00000000-0008-0000-0400-0000B6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1" name="Text Box 16">
          <a:extLst>
            <a:ext uri="{FF2B5EF4-FFF2-40B4-BE49-F238E27FC236}">
              <a16:creationId xmlns="" xmlns:a16="http://schemas.microsoft.com/office/drawing/2014/main" id="{00000000-0008-0000-0400-0000B7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2" name="Text Box 17">
          <a:extLst>
            <a:ext uri="{FF2B5EF4-FFF2-40B4-BE49-F238E27FC236}">
              <a16:creationId xmlns="" xmlns:a16="http://schemas.microsoft.com/office/drawing/2014/main" id="{00000000-0008-0000-0400-0000B8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3" name="Text Box 18">
          <a:extLst>
            <a:ext uri="{FF2B5EF4-FFF2-40B4-BE49-F238E27FC236}">
              <a16:creationId xmlns="" xmlns:a16="http://schemas.microsoft.com/office/drawing/2014/main" id="{00000000-0008-0000-0400-0000B9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4" name="Text Box 19">
          <a:extLst>
            <a:ext uri="{FF2B5EF4-FFF2-40B4-BE49-F238E27FC236}">
              <a16:creationId xmlns="" xmlns:a16="http://schemas.microsoft.com/office/drawing/2014/main" id="{00000000-0008-0000-0400-0000BA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5" name="Text Box 16">
          <a:extLst>
            <a:ext uri="{FF2B5EF4-FFF2-40B4-BE49-F238E27FC236}">
              <a16:creationId xmlns="" xmlns:a16="http://schemas.microsoft.com/office/drawing/2014/main" id="{00000000-0008-0000-0400-0000BB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6" name="Text Box 17">
          <a:extLst>
            <a:ext uri="{FF2B5EF4-FFF2-40B4-BE49-F238E27FC236}">
              <a16:creationId xmlns="" xmlns:a16="http://schemas.microsoft.com/office/drawing/2014/main" id="{00000000-0008-0000-0400-0000BC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7" name="Text Box 18">
          <a:extLst>
            <a:ext uri="{FF2B5EF4-FFF2-40B4-BE49-F238E27FC236}">
              <a16:creationId xmlns="" xmlns:a16="http://schemas.microsoft.com/office/drawing/2014/main" id="{00000000-0008-0000-0400-0000BD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8" name="Text Box 19">
          <a:extLst>
            <a:ext uri="{FF2B5EF4-FFF2-40B4-BE49-F238E27FC236}">
              <a16:creationId xmlns="" xmlns:a16="http://schemas.microsoft.com/office/drawing/2014/main" id="{00000000-0008-0000-0400-0000BE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56743"/>
    <xdr:sp macro="" textlink="">
      <xdr:nvSpPr>
        <xdr:cNvPr id="2239" name="Text Box 15">
          <a:extLst>
            <a:ext uri="{FF2B5EF4-FFF2-40B4-BE49-F238E27FC236}">
              <a16:creationId xmlns="" xmlns:a16="http://schemas.microsoft.com/office/drawing/2014/main" id="{00000000-0008-0000-0400-0000BF08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40" name="Text Box 15">
          <a:extLst>
            <a:ext uri="{FF2B5EF4-FFF2-40B4-BE49-F238E27FC236}">
              <a16:creationId xmlns="" xmlns:a16="http://schemas.microsoft.com/office/drawing/2014/main" id="{00000000-0008-0000-0400-0000C008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41" name="Text Box 15">
          <a:extLst>
            <a:ext uri="{FF2B5EF4-FFF2-40B4-BE49-F238E27FC236}">
              <a16:creationId xmlns="" xmlns:a16="http://schemas.microsoft.com/office/drawing/2014/main" id="{00000000-0008-0000-0400-0000C108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42" name="Text Box 15">
          <a:extLst>
            <a:ext uri="{FF2B5EF4-FFF2-40B4-BE49-F238E27FC236}">
              <a16:creationId xmlns="" xmlns:a16="http://schemas.microsoft.com/office/drawing/2014/main" id="{00000000-0008-0000-0400-0000C208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43" name="Text Box 15">
          <a:extLst>
            <a:ext uri="{FF2B5EF4-FFF2-40B4-BE49-F238E27FC236}">
              <a16:creationId xmlns="" xmlns:a16="http://schemas.microsoft.com/office/drawing/2014/main" id="{00000000-0008-0000-0400-0000C308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213632"/>
    <xdr:sp macro="" textlink="">
      <xdr:nvSpPr>
        <xdr:cNvPr id="2244" name="Text Box 15">
          <a:extLst>
            <a:ext uri="{FF2B5EF4-FFF2-40B4-BE49-F238E27FC236}">
              <a16:creationId xmlns="" xmlns:a16="http://schemas.microsoft.com/office/drawing/2014/main" id="{00000000-0008-0000-0400-0000C408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5" name="Text Box 16">
          <a:extLst>
            <a:ext uri="{FF2B5EF4-FFF2-40B4-BE49-F238E27FC236}">
              <a16:creationId xmlns="" xmlns:a16="http://schemas.microsoft.com/office/drawing/2014/main" id="{00000000-0008-0000-0400-0000C5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6" name="Text Box 17">
          <a:extLst>
            <a:ext uri="{FF2B5EF4-FFF2-40B4-BE49-F238E27FC236}">
              <a16:creationId xmlns="" xmlns:a16="http://schemas.microsoft.com/office/drawing/2014/main" id="{00000000-0008-0000-0400-0000C6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7" name="Text Box 18">
          <a:extLst>
            <a:ext uri="{FF2B5EF4-FFF2-40B4-BE49-F238E27FC236}">
              <a16:creationId xmlns="" xmlns:a16="http://schemas.microsoft.com/office/drawing/2014/main" id="{00000000-0008-0000-0400-0000C7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8" name="Text Box 19">
          <a:extLst>
            <a:ext uri="{FF2B5EF4-FFF2-40B4-BE49-F238E27FC236}">
              <a16:creationId xmlns="" xmlns:a16="http://schemas.microsoft.com/office/drawing/2014/main" id="{00000000-0008-0000-0400-0000C8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49" name="Text Box 16">
          <a:extLst>
            <a:ext uri="{FF2B5EF4-FFF2-40B4-BE49-F238E27FC236}">
              <a16:creationId xmlns="" xmlns:a16="http://schemas.microsoft.com/office/drawing/2014/main" id="{00000000-0008-0000-0400-0000C9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0" name="Text Box 17">
          <a:extLst>
            <a:ext uri="{FF2B5EF4-FFF2-40B4-BE49-F238E27FC236}">
              <a16:creationId xmlns="" xmlns:a16="http://schemas.microsoft.com/office/drawing/2014/main" id="{00000000-0008-0000-0400-0000CA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1" name="Text Box 18">
          <a:extLst>
            <a:ext uri="{FF2B5EF4-FFF2-40B4-BE49-F238E27FC236}">
              <a16:creationId xmlns="" xmlns:a16="http://schemas.microsoft.com/office/drawing/2014/main" id="{00000000-0008-0000-0400-0000CB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2" name="Text Box 19">
          <a:extLst>
            <a:ext uri="{FF2B5EF4-FFF2-40B4-BE49-F238E27FC236}">
              <a16:creationId xmlns="" xmlns:a16="http://schemas.microsoft.com/office/drawing/2014/main" id="{00000000-0008-0000-0400-0000CC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3" name="Text Box 16">
          <a:extLst>
            <a:ext uri="{FF2B5EF4-FFF2-40B4-BE49-F238E27FC236}">
              <a16:creationId xmlns="" xmlns:a16="http://schemas.microsoft.com/office/drawing/2014/main" id="{00000000-0008-0000-0400-0000CD08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4" name="Text Box 17">
          <a:extLst>
            <a:ext uri="{FF2B5EF4-FFF2-40B4-BE49-F238E27FC236}">
              <a16:creationId xmlns="" xmlns:a16="http://schemas.microsoft.com/office/drawing/2014/main" id="{00000000-0008-0000-0400-0000CE08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5" name="Text Box 18">
          <a:extLst>
            <a:ext uri="{FF2B5EF4-FFF2-40B4-BE49-F238E27FC236}">
              <a16:creationId xmlns="" xmlns:a16="http://schemas.microsoft.com/office/drawing/2014/main" id="{00000000-0008-0000-0400-0000CF08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6" name="Text Box 19">
          <a:extLst>
            <a:ext uri="{FF2B5EF4-FFF2-40B4-BE49-F238E27FC236}">
              <a16:creationId xmlns="" xmlns:a16="http://schemas.microsoft.com/office/drawing/2014/main" id="{00000000-0008-0000-0400-0000D008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57" name="Text Box 15">
          <a:extLst>
            <a:ext uri="{FF2B5EF4-FFF2-40B4-BE49-F238E27FC236}">
              <a16:creationId xmlns="" xmlns:a16="http://schemas.microsoft.com/office/drawing/2014/main" id="{00000000-0008-0000-0400-0000D108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8" name="Text Box 16">
          <a:extLst>
            <a:ext uri="{FF2B5EF4-FFF2-40B4-BE49-F238E27FC236}">
              <a16:creationId xmlns="" xmlns:a16="http://schemas.microsoft.com/office/drawing/2014/main" id="{00000000-0008-0000-0400-0000D2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9" name="Text Box 17">
          <a:extLst>
            <a:ext uri="{FF2B5EF4-FFF2-40B4-BE49-F238E27FC236}">
              <a16:creationId xmlns="" xmlns:a16="http://schemas.microsoft.com/office/drawing/2014/main" id="{00000000-0008-0000-0400-0000D3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0" name="Text Box 18">
          <a:extLst>
            <a:ext uri="{FF2B5EF4-FFF2-40B4-BE49-F238E27FC236}">
              <a16:creationId xmlns="" xmlns:a16="http://schemas.microsoft.com/office/drawing/2014/main" id="{00000000-0008-0000-0400-0000D4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1" name="Text Box 19">
          <a:extLst>
            <a:ext uri="{FF2B5EF4-FFF2-40B4-BE49-F238E27FC236}">
              <a16:creationId xmlns="" xmlns:a16="http://schemas.microsoft.com/office/drawing/2014/main" id="{00000000-0008-0000-0400-0000D5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504825</xdr:rowOff>
    </xdr:from>
    <xdr:ext cx="95250" cy="442269"/>
    <xdr:sp macro="" textlink="">
      <xdr:nvSpPr>
        <xdr:cNvPr id="2262" name="Text Box 15">
          <a:extLst>
            <a:ext uri="{FF2B5EF4-FFF2-40B4-BE49-F238E27FC236}">
              <a16:creationId xmlns="" xmlns:a16="http://schemas.microsoft.com/office/drawing/2014/main" id="{00000000-0008-0000-0400-0000D608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3" name="Text Box 16">
          <a:extLst>
            <a:ext uri="{FF2B5EF4-FFF2-40B4-BE49-F238E27FC236}">
              <a16:creationId xmlns="" xmlns:a16="http://schemas.microsoft.com/office/drawing/2014/main" id="{00000000-0008-0000-0400-0000D7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4" name="Text Box 17">
          <a:extLst>
            <a:ext uri="{FF2B5EF4-FFF2-40B4-BE49-F238E27FC236}">
              <a16:creationId xmlns="" xmlns:a16="http://schemas.microsoft.com/office/drawing/2014/main" id="{00000000-0008-0000-0400-0000D8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5" name="Text Box 18">
          <a:extLst>
            <a:ext uri="{FF2B5EF4-FFF2-40B4-BE49-F238E27FC236}">
              <a16:creationId xmlns="" xmlns:a16="http://schemas.microsoft.com/office/drawing/2014/main" id="{00000000-0008-0000-0400-0000D9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6" name="Text Box 16">
          <a:extLst>
            <a:ext uri="{FF2B5EF4-FFF2-40B4-BE49-F238E27FC236}">
              <a16:creationId xmlns="" xmlns:a16="http://schemas.microsoft.com/office/drawing/2014/main" id="{00000000-0008-0000-0400-0000DA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7" name="Text Box 17">
          <a:extLst>
            <a:ext uri="{FF2B5EF4-FFF2-40B4-BE49-F238E27FC236}">
              <a16:creationId xmlns="" xmlns:a16="http://schemas.microsoft.com/office/drawing/2014/main" id="{00000000-0008-0000-0400-0000DB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8" name="Text Box 18">
          <a:extLst>
            <a:ext uri="{FF2B5EF4-FFF2-40B4-BE49-F238E27FC236}">
              <a16:creationId xmlns="" xmlns:a16="http://schemas.microsoft.com/office/drawing/2014/main" id="{00000000-0008-0000-0400-0000DC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9" name="Text Box 19">
          <a:extLst>
            <a:ext uri="{FF2B5EF4-FFF2-40B4-BE49-F238E27FC236}">
              <a16:creationId xmlns="" xmlns:a16="http://schemas.microsoft.com/office/drawing/2014/main" id="{00000000-0008-0000-0400-0000DD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0" name="Text Box 16">
          <a:extLst>
            <a:ext uri="{FF2B5EF4-FFF2-40B4-BE49-F238E27FC236}">
              <a16:creationId xmlns="" xmlns:a16="http://schemas.microsoft.com/office/drawing/2014/main" id="{00000000-0008-0000-0400-0000DE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1" name="Text Box 17">
          <a:extLst>
            <a:ext uri="{FF2B5EF4-FFF2-40B4-BE49-F238E27FC236}">
              <a16:creationId xmlns="" xmlns:a16="http://schemas.microsoft.com/office/drawing/2014/main" id="{00000000-0008-0000-0400-0000DF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2" name="Text Box 18">
          <a:extLst>
            <a:ext uri="{FF2B5EF4-FFF2-40B4-BE49-F238E27FC236}">
              <a16:creationId xmlns="" xmlns:a16="http://schemas.microsoft.com/office/drawing/2014/main" id="{00000000-0008-0000-0400-0000E0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273" name="Text Box 15">
          <a:extLst>
            <a:ext uri="{FF2B5EF4-FFF2-40B4-BE49-F238E27FC236}">
              <a16:creationId xmlns="" xmlns:a16="http://schemas.microsoft.com/office/drawing/2014/main" id="{00000000-0008-0000-0400-0000E108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4" name="Text Box 16">
          <a:extLst>
            <a:ext uri="{FF2B5EF4-FFF2-40B4-BE49-F238E27FC236}">
              <a16:creationId xmlns="" xmlns:a16="http://schemas.microsoft.com/office/drawing/2014/main" id="{00000000-0008-0000-0400-0000E2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5" name="Text Box 17">
          <a:extLst>
            <a:ext uri="{FF2B5EF4-FFF2-40B4-BE49-F238E27FC236}">
              <a16:creationId xmlns="" xmlns:a16="http://schemas.microsoft.com/office/drawing/2014/main" id="{00000000-0008-0000-0400-0000E3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6" name="Text Box 18">
          <a:extLst>
            <a:ext uri="{FF2B5EF4-FFF2-40B4-BE49-F238E27FC236}">
              <a16:creationId xmlns="" xmlns:a16="http://schemas.microsoft.com/office/drawing/2014/main" id="{00000000-0008-0000-0400-0000E4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7" name="Text Box 19">
          <a:extLst>
            <a:ext uri="{FF2B5EF4-FFF2-40B4-BE49-F238E27FC236}">
              <a16:creationId xmlns="" xmlns:a16="http://schemas.microsoft.com/office/drawing/2014/main" id="{00000000-0008-0000-0400-0000E5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8" name="Text Box 16">
          <a:extLst>
            <a:ext uri="{FF2B5EF4-FFF2-40B4-BE49-F238E27FC236}">
              <a16:creationId xmlns="" xmlns:a16="http://schemas.microsoft.com/office/drawing/2014/main" id="{00000000-0008-0000-0400-0000E6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9" name="Text Box 17">
          <a:extLst>
            <a:ext uri="{FF2B5EF4-FFF2-40B4-BE49-F238E27FC236}">
              <a16:creationId xmlns="" xmlns:a16="http://schemas.microsoft.com/office/drawing/2014/main" id="{00000000-0008-0000-0400-0000E7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0" name="Text Box 18">
          <a:extLst>
            <a:ext uri="{FF2B5EF4-FFF2-40B4-BE49-F238E27FC236}">
              <a16:creationId xmlns="" xmlns:a16="http://schemas.microsoft.com/office/drawing/2014/main" id="{00000000-0008-0000-0400-0000E8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1" name="Text Box 19">
          <a:extLst>
            <a:ext uri="{FF2B5EF4-FFF2-40B4-BE49-F238E27FC236}">
              <a16:creationId xmlns="" xmlns:a16="http://schemas.microsoft.com/office/drawing/2014/main" id="{00000000-0008-0000-0400-0000E9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2" name="Text Box 16">
          <a:extLst>
            <a:ext uri="{FF2B5EF4-FFF2-40B4-BE49-F238E27FC236}">
              <a16:creationId xmlns="" xmlns:a16="http://schemas.microsoft.com/office/drawing/2014/main" id="{00000000-0008-0000-0400-0000EA08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3" name="Text Box 17">
          <a:extLst>
            <a:ext uri="{FF2B5EF4-FFF2-40B4-BE49-F238E27FC236}">
              <a16:creationId xmlns="" xmlns:a16="http://schemas.microsoft.com/office/drawing/2014/main" id="{00000000-0008-0000-0400-0000EB08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4" name="Text Box 18">
          <a:extLst>
            <a:ext uri="{FF2B5EF4-FFF2-40B4-BE49-F238E27FC236}">
              <a16:creationId xmlns="" xmlns:a16="http://schemas.microsoft.com/office/drawing/2014/main" id="{00000000-0008-0000-0400-0000EC08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5" name="Text Box 19">
          <a:extLst>
            <a:ext uri="{FF2B5EF4-FFF2-40B4-BE49-F238E27FC236}">
              <a16:creationId xmlns="" xmlns:a16="http://schemas.microsoft.com/office/drawing/2014/main" id="{00000000-0008-0000-0400-0000ED08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86" name="Text Box 15">
          <a:extLst>
            <a:ext uri="{FF2B5EF4-FFF2-40B4-BE49-F238E27FC236}">
              <a16:creationId xmlns="" xmlns:a16="http://schemas.microsoft.com/office/drawing/2014/main" id="{00000000-0008-0000-0400-0000EE08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7" name="Text Box 16">
          <a:extLst>
            <a:ext uri="{FF2B5EF4-FFF2-40B4-BE49-F238E27FC236}">
              <a16:creationId xmlns="" xmlns:a16="http://schemas.microsoft.com/office/drawing/2014/main" id="{00000000-0008-0000-0400-0000EF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8" name="Text Box 17">
          <a:extLst>
            <a:ext uri="{FF2B5EF4-FFF2-40B4-BE49-F238E27FC236}">
              <a16:creationId xmlns="" xmlns:a16="http://schemas.microsoft.com/office/drawing/2014/main" id="{00000000-0008-0000-0400-0000F0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9" name="Text Box 18">
          <a:extLst>
            <a:ext uri="{FF2B5EF4-FFF2-40B4-BE49-F238E27FC236}">
              <a16:creationId xmlns="" xmlns:a16="http://schemas.microsoft.com/office/drawing/2014/main" id="{00000000-0008-0000-0400-0000F1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90" name="Text Box 19">
          <a:extLst>
            <a:ext uri="{FF2B5EF4-FFF2-40B4-BE49-F238E27FC236}">
              <a16:creationId xmlns="" xmlns:a16="http://schemas.microsoft.com/office/drawing/2014/main" id="{00000000-0008-0000-0400-0000F208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1" name="Text Box 16">
          <a:extLst>
            <a:ext uri="{FF2B5EF4-FFF2-40B4-BE49-F238E27FC236}">
              <a16:creationId xmlns="" xmlns:a16="http://schemas.microsoft.com/office/drawing/2014/main" id="{00000000-0008-0000-0400-0000F3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2" name="Text Box 17">
          <a:extLst>
            <a:ext uri="{FF2B5EF4-FFF2-40B4-BE49-F238E27FC236}">
              <a16:creationId xmlns="" xmlns:a16="http://schemas.microsoft.com/office/drawing/2014/main" id="{00000000-0008-0000-0400-0000F408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25</xdr:row>
      <xdr:rowOff>15875</xdr:rowOff>
    </xdr:from>
    <xdr:ext cx="95250" cy="171450"/>
    <xdr:sp macro="" textlink="">
      <xdr:nvSpPr>
        <xdr:cNvPr id="2293" name="Text Box 18">
          <a:extLst>
            <a:ext uri="{FF2B5EF4-FFF2-40B4-BE49-F238E27FC236}">
              <a16:creationId xmlns="" xmlns:a16="http://schemas.microsoft.com/office/drawing/2014/main" id="{00000000-0008-0000-0400-0000F508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4" name="Text Box 16">
          <a:extLst>
            <a:ext uri="{FF2B5EF4-FFF2-40B4-BE49-F238E27FC236}">
              <a16:creationId xmlns="" xmlns:a16="http://schemas.microsoft.com/office/drawing/2014/main" id="{00000000-0008-0000-0400-0000F6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5" name="Text Box 17">
          <a:extLst>
            <a:ext uri="{FF2B5EF4-FFF2-40B4-BE49-F238E27FC236}">
              <a16:creationId xmlns="" xmlns:a16="http://schemas.microsoft.com/office/drawing/2014/main" id="{00000000-0008-0000-0400-0000F7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6" name="Text Box 18">
          <a:extLst>
            <a:ext uri="{FF2B5EF4-FFF2-40B4-BE49-F238E27FC236}">
              <a16:creationId xmlns="" xmlns:a16="http://schemas.microsoft.com/office/drawing/2014/main" id="{00000000-0008-0000-0400-0000F8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7" name="Text Box 19">
          <a:extLst>
            <a:ext uri="{FF2B5EF4-FFF2-40B4-BE49-F238E27FC236}">
              <a16:creationId xmlns="" xmlns:a16="http://schemas.microsoft.com/office/drawing/2014/main" id="{00000000-0008-0000-0400-0000F9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8" name="Text Box 16">
          <a:extLst>
            <a:ext uri="{FF2B5EF4-FFF2-40B4-BE49-F238E27FC236}">
              <a16:creationId xmlns="" xmlns:a16="http://schemas.microsoft.com/office/drawing/2014/main" id="{00000000-0008-0000-0400-0000FA08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2299" name="Text Box 15">
          <a:extLst>
            <a:ext uri="{FF2B5EF4-FFF2-40B4-BE49-F238E27FC236}">
              <a16:creationId xmlns="" xmlns:a16="http://schemas.microsoft.com/office/drawing/2014/main" id="{00000000-0008-0000-0400-0000FB08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00" name="Text Box 15">
          <a:extLst>
            <a:ext uri="{FF2B5EF4-FFF2-40B4-BE49-F238E27FC236}">
              <a16:creationId xmlns="" xmlns:a16="http://schemas.microsoft.com/office/drawing/2014/main" id="{00000000-0008-0000-0400-0000FC08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01" name="Text Box 15">
          <a:extLst>
            <a:ext uri="{FF2B5EF4-FFF2-40B4-BE49-F238E27FC236}">
              <a16:creationId xmlns="" xmlns:a16="http://schemas.microsoft.com/office/drawing/2014/main" id="{00000000-0008-0000-0400-0000FD08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02" name="Text Box 15">
          <a:extLst>
            <a:ext uri="{FF2B5EF4-FFF2-40B4-BE49-F238E27FC236}">
              <a16:creationId xmlns="" xmlns:a16="http://schemas.microsoft.com/office/drawing/2014/main" id="{00000000-0008-0000-0400-0000FE08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03" name="Text Box 15">
          <a:extLst>
            <a:ext uri="{FF2B5EF4-FFF2-40B4-BE49-F238E27FC236}">
              <a16:creationId xmlns="" xmlns:a16="http://schemas.microsoft.com/office/drawing/2014/main" id="{00000000-0008-0000-0400-0000FF08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304" name="Text Box 15">
          <a:extLst>
            <a:ext uri="{FF2B5EF4-FFF2-40B4-BE49-F238E27FC236}">
              <a16:creationId xmlns="" xmlns:a16="http://schemas.microsoft.com/office/drawing/2014/main" id="{00000000-0008-0000-0400-00000009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5" name="Text Box 16">
          <a:extLst>
            <a:ext uri="{FF2B5EF4-FFF2-40B4-BE49-F238E27FC236}">
              <a16:creationId xmlns="" xmlns:a16="http://schemas.microsoft.com/office/drawing/2014/main" id="{00000000-0008-0000-0400-000001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6" name="Text Box 17">
          <a:extLst>
            <a:ext uri="{FF2B5EF4-FFF2-40B4-BE49-F238E27FC236}">
              <a16:creationId xmlns="" xmlns:a16="http://schemas.microsoft.com/office/drawing/2014/main" id="{00000000-0008-0000-0400-000002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7" name="Text Box 18">
          <a:extLst>
            <a:ext uri="{FF2B5EF4-FFF2-40B4-BE49-F238E27FC236}">
              <a16:creationId xmlns="" xmlns:a16="http://schemas.microsoft.com/office/drawing/2014/main" id="{00000000-0008-0000-0400-000003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8" name="Text Box 19">
          <a:extLst>
            <a:ext uri="{FF2B5EF4-FFF2-40B4-BE49-F238E27FC236}">
              <a16:creationId xmlns="" xmlns:a16="http://schemas.microsoft.com/office/drawing/2014/main" id="{00000000-0008-0000-0400-000004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09" name="Text Box 16">
          <a:extLst>
            <a:ext uri="{FF2B5EF4-FFF2-40B4-BE49-F238E27FC236}">
              <a16:creationId xmlns="" xmlns:a16="http://schemas.microsoft.com/office/drawing/2014/main" id="{00000000-0008-0000-0400-000005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0" name="Text Box 17">
          <a:extLst>
            <a:ext uri="{FF2B5EF4-FFF2-40B4-BE49-F238E27FC236}">
              <a16:creationId xmlns="" xmlns:a16="http://schemas.microsoft.com/office/drawing/2014/main" id="{00000000-0008-0000-0400-000006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1" name="Text Box 18">
          <a:extLst>
            <a:ext uri="{FF2B5EF4-FFF2-40B4-BE49-F238E27FC236}">
              <a16:creationId xmlns="" xmlns:a16="http://schemas.microsoft.com/office/drawing/2014/main" id="{00000000-0008-0000-0400-000007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2" name="Text Box 19">
          <a:extLst>
            <a:ext uri="{FF2B5EF4-FFF2-40B4-BE49-F238E27FC236}">
              <a16:creationId xmlns="" xmlns:a16="http://schemas.microsoft.com/office/drawing/2014/main" id="{00000000-0008-0000-0400-000008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3" name="Text Box 16">
          <a:extLst>
            <a:ext uri="{FF2B5EF4-FFF2-40B4-BE49-F238E27FC236}">
              <a16:creationId xmlns="" xmlns:a16="http://schemas.microsoft.com/office/drawing/2014/main" id="{00000000-0008-0000-0400-000009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4" name="Text Box 17">
          <a:extLst>
            <a:ext uri="{FF2B5EF4-FFF2-40B4-BE49-F238E27FC236}">
              <a16:creationId xmlns="" xmlns:a16="http://schemas.microsoft.com/office/drawing/2014/main" id="{00000000-0008-0000-0400-00000A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5" name="Text Box 18">
          <a:extLst>
            <a:ext uri="{FF2B5EF4-FFF2-40B4-BE49-F238E27FC236}">
              <a16:creationId xmlns="" xmlns:a16="http://schemas.microsoft.com/office/drawing/2014/main" id="{00000000-0008-0000-0400-00000B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6" name="Text Box 19">
          <a:extLst>
            <a:ext uri="{FF2B5EF4-FFF2-40B4-BE49-F238E27FC236}">
              <a16:creationId xmlns="" xmlns:a16="http://schemas.microsoft.com/office/drawing/2014/main" id="{00000000-0008-0000-0400-00000C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17" name="Text Box 15">
          <a:extLst>
            <a:ext uri="{FF2B5EF4-FFF2-40B4-BE49-F238E27FC236}">
              <a16:creationId xmlns="" xmlns:a16="http://schemas.microsoft.com/office/drawing/2014/main" id="{00000000-0008-0000-0400-00000D09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8" name="Text Box 16">
          <a:extLst>
            <a:ext uri="{FF2B5EF4-FFF2-40B4-BE49-F238E27FC236}">
              <a16:creationId xmlns="" xmlns:a16="http://schemas.microsoft.com/office/drawing/2014/main" id="{00000000-0008-0000-0400-00000E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9" name="Text Box 17">
          <a:extLst>
            <a:ext uri="{FF2B5EF4-FFF2-40B4-BE49-F238E27FC236}">
              <a16:creationId xmlns="" xmlns:a16="http://schemas.microsoft.com/office/drawing/2014/main" id="{00000000-0008-0000-0400-00000F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0" name="Text Box 18">
          <a:extLst>
            <a:ext uri="{FF2B5EF4-FFF2-40B4-BE49-F238E27FC236}">
              <a16:creationId xmlns="" xmlns:a16="http://schemas.microsoft.com/office/drawing/2014/main" id="{00000000-0008-0000-0400-000010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1" name="Text Box 19">
          <a:extLst>
            <a:ext uri="{FF2B5EF4-FFF2-40B4-BE49-F238E27FC236}">
              <a16:creationId xmlns="" xmlns:a16="http://schemas.microsoft.com/office/drawing/2014/main" id="{00000000-0008-0000-0400-000011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2" name="Text Box 16">
          <a:extLst>
            <a:ext uri="{FF2B5EF4-FFF2-40B4-BE49-F238E27FC236}">
              <a16:creationId xmlns="" xmlns:a16="http://schemas.microsoft.com/office/drawing/2014/main" id="{00000000-0008-0000-0400-000012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3" name="Text Box 17">
          <a:extLst>
            <a:ext uri="{FF2B5EF4-FFF2-40B4-BE49-F238E27FC236}">
              <a16:creationId xmlns="" xmlns:a16="http://schemas.microsoft.com/office/drawing/2014/main" id="{00000000-0008-0000-0400-000013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4" name="Text Box 18">
          <a:extLst>
            <a:ext uri="{FF2B5EF4-FFF2-40B4-BE49-F238E27FC236}">
              <a16:creationId xmlns="" xmlns:a16="http://schemas.microsoft.com/office/drawing/2014/main" id="{00000000-0008-0000-0400-000014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5" name="Text Box 16">
          <a:extLst>
            <a:ext uri="{FF2B5EF4-FFF2-40B4-BE49-F238E27FC236}">
              <a16:creationId xmlns="" xmlns:a16="http://schemas.microsoft.com/office/drawing/2014/main" id="{00000000-0008-0000-0400-000015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6" name="Text Box 17">
          <a:extLst>
            <a:ext uri="{FF2B5EF4-FFF2-40B4-BE49-F238E27FC236}">
              <a16:creationId xmlns="" xmlns:a16="http://schemas.microsoft.com/office/drawing/2014/main" id="{00000000-0008-0000-0400-000016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7" name="Text Box 18">
          <a:extLst>
            <a:ext uri="{FF2B5EF4-FFF2-40B4-BE49-F238E27FC236}">
              <a16:creationId xmlns="" xmlns:a16="http://schemas.microsoft.com/office/drawing/2014/main" id="{00000000-0008-0000-0400-000017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8" name="Text Box 19">
          <a:extLst>
            <a:ext uri="{FF2B5EF4-FFF2-40B4-BE49-F238E27FC236}">
              <a16:creationId xmlns="" xmlns:a16="http://schemas.microsoft.com/office/drawing/2014/main" id="{00000000-0008-0000-0400-000018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9" name="Text Box 16">
          <a:extLst>
            <a:ext uri="{FF2B5EF4-FFF2-40B4-BE49-F238E27FC236}">
              <a16:creationId xmlns="" xmlns:a16="http://schemas.microsoft.com/office/drawing/2014/main" id="{00000000-0008-0000-0400-000019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0" name="Text Box 17">
          <a:extLst>
            <a:ext uri="{FF2B5EF4-FFF2-40B4-BE49-F238E27FC236}">
              <a16:creationId xmlns="" xmlns:a16="http://schemas.microsoft.com/office/drawing/2014/main" id="{00000000-0008-0000-0400-00001A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1" name="Text Box 18">
          <a:extLst>
            <a:ext uri="{FF2B5EF4-FFF2-40B4-BE49-F238E27FC236}">
              <a16:creationId xmlns="" xmlns:a16="http://schemas.microsoft.com/office/drawing/2014/main" id="{00000000-0008-0000-0400-00001B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2" name="Text Box 19">
          <a:extLst>
            <a:ext uri="{FF2B5EF4-FFF2-40B4-BE49-F238E27FC236}">
              <a16:creationId xmlns="" xmlns:a16="http://schemas.microsoft.com/office/drawing/2014/main" id="{00000000-0008-0000-0400-00001C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56743"/>
    <xdr:sp macro="" textlink="">
      <xdr:nvSpPr>
        <xdr:cNvPr id="2333" name="Text Box 15">
          <a:extLst>
            <a:ext uri="{FF2B5EF4-FFF2-40B4-BE49-F238E27FC236}">
              <a16:creationId xmlns="" xmlns:a16="http://schemas.microsoft.com/office/drawing/2014/main" id="{00000000-0008-0000-0400-00001D09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34" name="Text Box 15">
          <a:extLst>
            <a:ext uri="{FF2B5EF4-FFF2-40B4-BE49-F238E27FC236}">
              <a16:creationId xmlns="" xmlns:a16="http://schemas.microsoft.com/office/drawing/2014/main" id="{00000000-0008-0000-0400-00001E09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35" name="Text Box 15">
          <a:extLst>
            <a:ext uri="{FF2B5EF4-FFF2-40B4-BE49-F238E27FC236}">
              <a16:creationId xmlns="" xmlns:a16="http://schemas.microsoft.com/office/drawing/2014/main" id="{00000000-0008-0000-0400-00001F09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36" name="Text Box 15">
          <a:extLst>
            <a:ext uri="{FF2B5EF4-FFF2-40B4-BE49-F238E27FC236}">
              <a16:creationId xmlns="" xmlns:a16="http://schemas.microsoft.com/office/drawing/2014/main" id="{00000000-0008-0000-0400-00002009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37" name="Text Box 15">
          <a:extLst>
            <a:ext uri="{FF2B5EF4-FFF2-40B4-BE49-F238E27FC236}">
              <a16:creationId xmlns="" xmlns:a16="http://schemas.microsoft.com/office/drawing/2014/main" id="{00000000-0008-0000-0400-00002109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2338" name="Text Box 15">
          <a:extLst>
            <a:ext uri="{FF2B5EF4-FFF2-40B4-BE49-F238E27FC236}">
              <a16:creationId xmlns="" xmlns:a16="http://schemas.microsoft.com/office/drawing/2014/main" id="{00000000-0008-0000-0400-00002209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39" name="Text Box 16">
          <a:extLst>
            <a:ext uri="{FF2B5EF4-FFF2-40B4-BE49-F238E27FC236}">
              <a16:creationId xmlns="" xmlns:a16="http://schemas.microsoft.com/office/drawing/2014/main" id="{00000000-0008-0000-0400-000023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0" name="Text Box 17">
          <a:extLst>
            <a:ext uri="{FF2B5EF4-FFF2-40B4-BE49-F238E27FC236}">
              <a16:creationId xmlns="" xmlns:a16="http://schemas.microsoft.com/office/drawing/2014/main" id="{00000000-0008-0000-0400-000024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1" name="Text Box 18">
          <a:extLst>
            <a:ext uri="{FF2B5EF4-FFF2-40B4-BE49-F238E27FC236}">
              <a16:creationId xmlns="" xmlns:a16="http://schemas.microsoft.com/office/drawing/2014/main" id="{00000000-0008-0000-0400-000025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2" name="Text Box 19">
          <a:extLst>
            <a:ext uri="{FF2B5EF4-FFF2-40B4-BE49-F238E27FC236}">
              <a16:creationId xmlns="" xmlns:a16="http://schemas.microsoft.com/office/drawing/2014/main" id="{00000000-0008-0000-0400-000026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3" name="Text Box 16">
          <a:extLst>
            <a:ext uri="{FF2B5EF4-FFF2-40B4-BE49-F238E27FC236}">
              <a16:creationId xmlns="" xmlns:a16="http://schemas.microsoft.com/office/drawing/2014/main" id="{00000000-0008-0000-0400-000027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4" name="Text Box 17">
          <a:extLst>
            <a:ext uri="{FF2B5EF4-FFF2-40B4-BE49-F238E27FC236}">
              <a16:creationId xmlns="" xmlns:a16="http://schemas.microsoft.com/office/drawing/2014/main" id="{00000000-0008-0000-0400-000028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5" name="Text Box 18">
          <a:extLst>
            <a:ext uri="{FF2B5EF4-FFF2-40B4-BE49-F238E27FC236}">
              <a16:creationId xmlns="" xmlns:a16="http://schemas.microsoft.com/office/drawing/2014/main" id="{00000000-0008-0000-0400-000029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6" name="Text Box 19">
          <a:extLst>
            <a:ext uri="{FF2B5EF4-FFF2-40B4-BE49-F238E27FC236}">
              <a16:creationId xmlns="" xmlns:a16="http://schemas.microsoft.com/office/drawing/2014/main" id="{00000000-0008-0000-0400-00002A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7" name="Text Box 16">
          <a:extLst>
            <a:ext uri="{FF2B5EF4-FFF2-40B4-BE49-F238E27FC236}">
              <a16:creationId xmlns="" xmlns:a16="http://schemas.microsoft.com/office/drawing/2014/main" id="{00000000-0008-0000-0400-00002B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8" name="Text Box 17">
          <a:extLst>
            <a:ext uri="{FF2B5EF4-FFF2-40B4-BE49-F238E27FC236}">
              <a16:creationId xmlns="" xmlns:a16="http://schemas.microsoft.com/office/drawing/2014/main" id="{00000000-0008-0000-0400-00002C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9" name="Text Box 18">
          <a:extLst>
            <a:ext uri="{FF2B5EF4-FFF2-40B4-BE49-F238E27FC236}">
              <a16:creationId xmlns="" xmlns:a16="http://schemas.microsoft.com/office/drawing/2014/main" id="{00000000-0008-0000-0400-00002D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50" name="Text Box 19">
          <a:extLst>
            <a:ext uri="{FF2B5EF4-FFF2-40B4-BE49-F238E27FC236}">
              <a16:creationId xmlns="" xmlns:a16="http://schemas.microsoft.com/office/drawing/2014/main" id="{00000000-0008-0000-0400-00002E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51" name="Text Box 15">
          <a:extLst>
            <a:ext uri="{FF2B5EF4-FFF2-40B4-BE49-F238E27FC236}">
              <a16:creationId xmlns="" xmlns:a16="http://schemas.microsoft.com/office/drawing/2014/main" id="{00000000-0008-0000-0400-00002F09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2" name="Text Box 16">
          <a:extLst>
            <a:ext uri="{FF2B5EF4-FFF2-40B4-BE49-F238E27FC236}">
              <a16:creationId xmlns="" xmlns:a16="http://schemas.microsoft.com/office/drawing/2014/main" id="{00000000-0008-0000-0400-000030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3" name="Text Box 17">
          <a:extLst>
            <a:ext uri="{FF2B5EF4-FFF2-40B4-BE49-F238E27FC236}">
              <a16:creationId xmlns="" xmlns:a16="http://schemas.microsoft.com/office/drawing/2014/main" id="{00000000-0008-0000-0400-000031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4" name="Text Box 18">
          <a:extLst>
            <a:ext uri="{FF2B5EF4-FFF2-40B4-BE49-F238E27FC236}">
              <a16:creationId xmlns="" xmlns:a16="http://schemas.microsoft.com/office/drawing/2014/main" id="{00000000-0008-0000-0400-000032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5" name="Text Box 19">
          <a:extLst>
            <a:ext uri="{FF2B5EF4-FFF2-40B4-BE49-F238E27FC236}">
              <a16:creationId xmlns="" xmlns:a16="http://schemas.microsoft.com/office/drawing/2014/main" id="{00000000-0008-0000-0400-000033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27</xdr:row>
      <xdr:rowOff>504825</xdr:rowOff>
    </xdr:from>
    <xdr:ext cx="95250" cy="442269"/>
    <xdr:sp macro="" textlink="">
      <xdr:nvSpPr>
        <xdr:cNvPr id="2356" name="Text Box 15">
          <a:extLst>
            <a:ext uri="{FF2B5EF4-FFF2-40B4-BE49-F238E27FC236}">
              <a16:creationId xmlns="" xmlns:a16="http://schemas.microsoft.com/office/drawing/2014/main" id="{00000000-0008-0000-0400-00003409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7" name="Text Box 16">
          <a:extLst>
            <a:ext uri="{FF2B5EF4-FFF2-40B4-BE49-F238E27FC236}">
              <a16:creationId xmlns="" xmlns:a16="http://schemas.microsoft.com/office/drawing/2014/main" id="{00000000-0008-0000-0400-000035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8" name="Text Box 17">
          <a:extLst>
            <a:ext uri="{FF2B5EF4-FFF2-40B4-BE49-F238E27FC236}">
              <a16:creationId xmlns="" xmlns:a16="http://schemas.microsoft.com/office/drawing/2014/main" id="{00000000-0008-0000-0400-000036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9" name="Text Box 18">
          <a:extLst>
            <a:ext uri="{FF2B5EF4-FFF2-40B4-BE49-F238E27FC236}">
              <a16:creationId xmlns="" xmlns:a16="http://schemas.microsoft.com/office/drawing/2014/main" id="{00000000-0008-0000-0400-000037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0" name="Text Box 16">
          <a:extLst>
            <a:ext uri="{FF2B5EF4-FFF2-40B4-BE49-F238E27FC236}">
              <a16:creationId xmlns="" xmlns:a16="http://schemas.microsoft.com/office/drawing/2014/main" id="{00000000-0008-0000-0400-000038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1" name="Text Box 17">
          <a:extLst>
            <a:ext uri="{FF2B5EF4-FFF2-40B4-BE49-F238E27FC236}">
              <a16:creationId xmlns="" xmlns:a16="http://schemas.microsoft.com/office/drawing/2014/main" id="{00000000-0008-0000-0400-000039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2" name="Text Box 18">
          <a:extLst>
            <a:ext uri="{FF2B5EF4-FFF2-40B4-BE49-F238E27FC236}">
              <a16:creationId xmlns="" xmlns:a16="http://schemas.microsoft.com/office/drawing/2014/main" id="{00000000-0008-0000-0400-00003A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3" name="Text Box 19">
          <a:extLst>
            <a:ext uri="{FF2B5EF4-FFF2-40B4-BE49-F238E27FC236}">
              <a16:creationId xmlns="" xmlns:a16="http://schemas.microsoft.com/office/drawing/2014/main" id="{00000000-0008-0000-0400-00003B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4" name="Text Box 16">
          <a:extLst>
            <a:ext uri="{FF2B5EF4-FFF2-40B4-BE49-F238E27FC236}">
              <a16:creationId xmlns="" xmlns:a16="http://schemas.microsoft.com/office/drawing/2014/main" id="{00000000-0008-0000-0400-00003C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5" name="Text Box 17">
          <a:extLst>
            <a:ext uri="{FF2B5EF4-FFF2-40B4-BE49-F238E27FC236}">
              <a16:creationId xmlns="" xmlns:a16="http://schemas.microsoft.com/office/drawing/2014/main" id="{00000000-0008-0000-0400-00003D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6" name="Text Box 18">
          <a:extLst>
            <a:ext uri="{FF2B5EF4-FFF2-40B4-BE49-F238E27FC236}">
              <a16:creationId xmlns="" xmlns:a16="http://schemas.microsoft.com/office/drawing/2014/main" id="{00000000-0008-0000-0400-00003E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67" name="Text Box 15">
          <a:extLst>
            <a:ext uri="{FF2B5EF4-FFF2-40B4-BE49-F238E27FC236}">
              <a16:creationId xmlns="" xmlns:a16="http://schemas.microsoft.com/office/drawing/2014/main" id="{00000000-0008-0000-0400-00003F09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8" name="Text Box 16">
          <a:extLst>
            <a:ext uri="{FF2B5EF4-FFF2-40B4-BE49-F238E27FC236}">
              <a16:creationId xmlns="" xmlns:a16="http://schemas.microsoft.com/office/drawing/2014/main" id="{00000000-0008-0000-0400-000040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9" name="Text Box 17">
          <a:extLst>
            <a:ext uri="{FF2B5EF4-FFF2-40B4-BE49-F238E27FC236}">
              <a16:creationId xmlns="" xmlns:a16="http://schemas.microsoft.com/office/drawing/2014/main" id="{00000000-0008-0000-0400-000041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0" name="Text Box 18">
          <a:extLst>
            <a:ext uri="{FF2B5EF4-FFF2-40B4-BE49-F238E27FC236}">
              <a16:creationId xmlns="" xmlns:a16="http://schemas.microsoft.com/office/drawing/2014/main" id="{00000000-0008-0000-0400-000042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1" name="Text Box 19">
          <a:extLst>
            <a:ext uri="{FF2B5EF4-FFF2-40B4-BE49-F238E27FC236}">
              <a16:creationId xmlns="" xmlns:a16="http://schemas.microsoft.com/office/drawing/2014/main" id="{00000000-0008-0000-0400-000043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2" name="Text Box 16">
          <a:extLst>
            <a:ext uri="{FF2B5EF4-FFF2-40B4-BE49-F238E27FC236}">
              <a16:creationId xmlns="" xmlns:a16="http://schemas.microsoft.com/office/drawing/2014/main" id="{00000000-0008-0000-0400-000044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3" name="Text Box 17">
          <a:extLst>
            <a:ext uri="{FF2B5EF4-FFF2-40B4-BE49-F238E27FC236}">
              <a16:creationId xmlns="" xmlns:a16="http://schemas.microsoft.com/office/drawing/2014/main" id="{00000000-0008-0000-0400-000045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4" name="Text Box 18">
          <a:extLst>
            <a:ext uri="{FF2B5EF4-FFF2-40B4-BE49-F238E27FC236}">
              <a16:creationId xmlns="" xmlns:a16="http://schemas.microsoft.com/office/drawing/2014/main" id="{00000000-0008-0000-0400-000046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5" name="Text Box 19">
          <a:extLst>
            <a:ext uri="{FF2B5EF4-FFF2-40B4-BE49-F238E27FC236}">
              <a16:creationId xmlns="" xmlns:a16="http://schemas.microsoft.com/office/drawing/2014/main" id="{00000000-0008-0000-0400-000047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6" name="Text Box 16">
          <a:extLst>
            <a:ext uri="{FF2B5EF4-FFF2-40B4-BE49-F238E27FC236}">
              <a16:creationId xmlns="" xmlns:a16="http://schemas.microsoft.com/office/drawing/2014/main" id="{00000000-0008-0000-0400-00004809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7" name="Text Box 17">
          <a:extLst>
            <a:ext uri="{FF2B5EF4-FFF2-40B4-BE49-F238E27FC236}">
              <a16:creationId xmlns="" xmlns:a16="http://schemas.microsoft.com/office/drawing/2014/main" id="{00000000-0008-0000-0400-00004909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8" name="Text Box 18">
          <a:extLst>
            <a:ext uri="{FF2B5EF4-FFF2-40B4-BE49-F238E27FC236}">
              <a16:creationId xmlns="" xmlns:a16="http://schemas.microsoft.com/office/drawing/2014/main" id="{00000000-0008-0000-0400-00004A09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9" name="Text Box 19">
          <a:extLst>
            <a:ext uri="{FF2B5EF4-FFF2-40B4-BE49-F238E27FC236}">
              <a16:creationId xmlns="" xmlns:a16="http://schemas.microsoft.com/office/drawing/2014/main" id="{00000000-0008-0000-0400-00004B09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80" name="Text Box 15">
          <a:extLst>
            <a:ext uri="{FF2B5EF4-FFF2-40B4-BE49-F238E27FC236}">
              <a16:creationId xmlns="" xmlns:a16="http://schemas.microsoft.com/office/drawing/2014/main" id="{00000000-0008-0000-0400-00004C09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1" name="Text Box 16">
          <a:extLst>
            <a:ext uri="{FF2B5EF4-FFF2-40B4-BE49-F238E27FC236}">
              <a16:creationId xmlns="" xmlns:a16="http://schemas.microsoft.com/office/drawing/2014/main" id="{00000000-0008-0000-0400-00004D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2" name="Text Box 17">
          <a:extLst>
            <a:ext uri="{FF2B5EF4-FFF2-40B4-BE49-F238E27FC236}">
              <a16:creationId xmlns="" xmlns:a16="http://schemas.microsoft.com/office/drawing/2014/main" id="{00000000-0008-0000-0400-00004E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3" name="Text Box 18">
          <a:extLst>
            <a:ext uri="{FF2B5EF4-FFF2-40B4-BE49-F238E27FC236}">
              <a16:creationId xmlns="" xmlns:a16="http://schemas.microsoft.com/office/drawing/2014/main" id="{00000000-0008-0000-0400-00004F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4" name="Text Box 19">
          <a:extLst>
            <a:ext uri="{FF2B5EF4-FFF2-40B4-BE49-F238E27FC236}">
              <a16:creationId xmlns="" xmlns:a16="http://schemas.microsoft.com/office/drawing/2014/main" id="{00000000-0008-0000-0400-000050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5" name="Text Box 16">
          <a:extLst>
            <a:ext uri="{FF2B5EF4-FFF2-40B4-BE49-F238E27FC236}">
              <a16:creationId xmlns="" xmlns:a16="http://schemas.microsoft.com/office/drawing/2014/main" id="{00000000-0008-0000-0400-000051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6" name="Text Box 17">
          <a:extLst>
            <a:ext uri="{FF2B5EF4-FFF2-40B4-BE49-F238E27FC236}">
              <a16:creationId xmlns="" xmlns:a16="http://schemas.microsoft.com/office/drawing/2014/main" id="{00000000-0008-0000-0400-000052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29</xdr:row>
      <xdr:rowOff>15875</xdr:rowOff>
    </xdr:from>
    <xdr:ext cx="95250" cy="171450"/>
    <xdr:sp macro="" textlink="">
      <xdr:nvSpPr>
        <xdr:cNvPr id="2387" name="Text Box 18">
          <a:extLst>
            <a:ext uri="{FF2B5EF4-FFF2-40B4-BE49-F238E27FC236}">
              <a16:creationId xmlns="" xmlns:a16="http://schemas.microsoft.com/office/drawing/2014/main" id="{00000000-0008-0000-0400-00005309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8" name="Text Box 16">
          <a:extLst>
            <a:ext uri="{FF2B5EF4-FFF2-40B4-BE49-F238E27FC236}">
              <a16:creationId xmlns="" xmlns:a16="http://schemas.microsoft.com/office/drawing/2014/main" id="{00000000-0008-0000-0400-000054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9" name="Text Box 17">
          <a:extLst>
            <a:ext uri="{FF2B5EF4-FFF2-40B4-BE49-F238E27FC236}">
              <a16:creationId xmlns="" xmlns:a16="http://schemas.microsoft.com/office/drawing/2014/main" id="{00000000-0008-0000-0400-000055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0" name="Text Box 18">
          <a:extLst>
            <a:ext uri="{FF2B5EF4-FFF2-40B4-BE49-F238E27FC236}">
              <a16:creationId xmlns="" xmlns:a16="http://schemas.microsoft.com/office/drawing/2014/main" id="{00000000-0008-0000-0400-000056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1" name="Text Box 19">
          <a:extLst>
            <a:ext uri="{FF2B5EF4-FFF2-40B4-BE49-F238E27FC236}">
              <a16:creationId xmlns="" xmlns:a16="http://schemas.microsoft.com/office/drawing/2014/main" id="{00000000-0008-0000-0400-000057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2" name="Text Box 16">
          <a:extLst>
            <a:ext uri="{FF2B5EF4-FFF2-40B4-BE49-F238E27FC236}">
              <a16:creationId xmlns="" xmlns:a16="http://schemas.microsoft.com/office/drawing/2014/main" id="{00000000-0008-0000-0400-000058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3" name="Text Box 15">
          <a:extLst>
            <a:ext uri="{FF2B5EF4-FFF2-40B4-BE49-F238E27FC236}">
              <a16:creationId xmlns="" xmlns:a16="http://schemas.microsoft.com/office/drawing/2014/main" id="{00000000-0008-0000-0400-00005909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2394" name="Text Box 15">
          <a:extLst>
            <a:ext uri="{FF2B5EF4-FFF2-40B4-BE49-F238E27FC236}">
              <a16:creationId xmlns="" xmlns:a16="http://schemas.microsoft.com/office/drawing/2014/main" id="{00000000-0008-0000-0400-00005A09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395" name="Text Box 15">
          <a:extLst>
            <a:ext uri="{FF2B5EF4-FFF2-40B4-BE49-F238E27FC236}">
              <a16:creationId xmlns="" xmlns:a16="http://schemas.microsoft.com/office/drawing/2014/main" id="{00000000-0008-0000-0400-00005B09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396" name="Text Box 15">
          <a:extLst>
            <a:ext uri="{FF2B5EF4-FFF2-40B4-BE49-F238E27FC236}">
              <a16:creationId xmlns="" xmlns:a16="http://schemas.microsoft.com/office/drawing/2014/main" id="{00000000-0008-0000-0400-00005C09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397" name="Text Box 15">
          <a:extLst>
            <a:ext uri="{FF2B5EF4-FFF2-40B4-BE49-F238E27FC236}">
              <a16:creationId xmlns="" xmlns:a16="http://schemas.microsoft.com/office/drawing/2014/main" id="{00000000-0008-0000-0400-00005D09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398" name="Text Box 15">
          <a:extLst>
            <a:ext uri="{FF2B5EF4-FFF2-40B4-BE49-F238E27FC236}">
              <a16:creationId xmlns="" xmlns:a16="http://schemas.microsoft.com/office/drawing/2014/main" id="{00000000-0008-0000-0400-00005E09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9" name="Text Box 15">
          <a:extLst>
            <a:ext uri="{FF2B5EF4-FFF2-40B4-BE49-F238E27FC236}">
              <a16:creationId xmlns="" xmlns:a16="http://schemas.microsoft.com/office/drawing/2014/main" id="{00000000-0008-0000-0400-00005F09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0" name="Text Box 16">
          <a:extLst>
            <a:ext uri="{FF2B5EF4-FFF2-40B4-BE49-F238E27FC236}">
              <a16:creationId xmlns="" xmlns:a16="http://schemas.microsoft.com/office/drawing/2014/main" id="{00000000-0008-0000-0400-000060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1" name="Text Box 17">
          <a:extLst>
            <a:ext uri="{FF2B5EF4-FFF2-40B4-BE49-F238E27FC236}">
              <a16:creationId xmlns="" xmlns:a16="http://schemas.microsoft.com/office/drawing/2014/main" id="{00000000-0008-0000-0400-000061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2" name="Text Box 18">
          <a:extLst>
            <a:ext uri="{FF2B5EF4-FFF2-40B4-BE49-F238E27FC236}">
              <a16:creationId xmlns="" xmlns:a16="http://schemas.microsoft.com/office/drawing/2014/main" id="{00000000-0008-0000-0400-000062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3" name="Text Box 19">
          <a:extLst>
            <a:ext uri="{FF2B5EF4-FFF2-40B4-BE49-F238E27FC236}">
              <a16:creationId xmlns="" xmlns:a16="http://schemas.microsoft.com/office/drawing/2014/main" id="{00000000-0008-0000-0400-000063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4" name="Text Box 16">
          <a:extLst>
            <a:ext uri="{FF2B5EF4-FFF2-40B4-BE49-F238E27FC236}">
              <a16:creationId xmlns="" xmlns:a16="http://schemas.microsoft.com/office/drawing/2014/main" id="{00000000-0008-0000-0400-000064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5" name="Text Box 17">
          <a:extLst>
            <a:ext uri="{FF2B5EF4-FFF2-40B4-BE49-F238E27FC236}">
              <a16:creationId xmlns="" xmlns:a16="http://schemas.microsoft.com/office/drawing/2014/main" id="{00000000-0008-0000-0400-000065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6" name="Text Box 18">
          <a:extLst>
            <a:ext uri="{FF2B5EF4-FFF2-40B4-BE49-F238E27FC236}">
              <a16:creationId xmlns="" xmlns:a16="http://schemas.microsoft.com/office/drawing/2014/main" id="{00000000-0008-0000-0400-000066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7" name="Text Box 19">
          <a:extLst>
            <a:ext uri="{FF2B5EF4-FFF2-40B4-BE49-F238E27FC236}">
              <a16:creationId xmlns="" xmlns:a16="http://schemas.microsoft.com/office/drawing/2014/main" id="{00000000-0008-0000-0400-000067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8" name="Text Box 16">
          <a:extLst>
            <a:ext uri="{FF2B5EF4-FFF2-40B4-BE49-F238E27FC236}">
              <a16:creationId xmlns="" xmlns:a16="http://schemas.microsoft.com/office/drawing/2014/main" id="{00000000-0008-0000-0400-000068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9" name="Text Box 17">
          <a:extLst>
            <a:ext uri="{FF2B5EF4-FFF2-40B4-BE49-F238E27FC236}">
              <a16:creationId xmlns="" xmlns:a16="http://schemas.microsoft.com/office/drawing/2014/main" id="{00000000-0008-0000-0400-000069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0" name="Text Box 18">
          <a:extLst>
            <a:ext uri="{FF2B5EF4-FFF2-40B4-BE49-F238E27FC236}">
              <a16:creationId xmlns="" xmlns:a16="http://schemas.microsoft.com/office/drawing/2014/main" id="{00000000-0008-0000-0400-00006A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1" name="Text Box 19">
          <a:extLst>
            <a:ext uri="{FF2B5EF4-FFF2-40B4-BE49-F238E27FC236}">
              <a16:creationId xmlns="" xmlns:a16="http://schemas.microsoft.com/office/drawing/2014/main" id="{00000000-0008-0000-0400-00006B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12" name="Text Box 15">
          <a:extLst>
            <a:ext uri="{FF2B5EF4-FFF2-40B4-BE49-F238E27FC236}">
              <a16:creationId xmlns="" xmlns:a16="http://schemas.microsoft.com/office/drawing/2014/main" id="{00000000-0008-0000-0400-00006C09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3" name="Text Box 16">
          <a:extLst>
            <a:ext uri="{FF2B5EF4-FFF2-40B4-BE49-F238E27FC236}">
              <a16:creationId xmlns="" xmlns:a16="http://schemas.microsoft.com/office/drawing/2014/main" id="{00000000-0008-0000-0400-00006D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4" name="Text Box 17">
          <a:extLst>
            <a:ext uri="{FF2B5EF4-FFF2-40B4-BE49-F238E27FC236}">
              <a16:creationId xmlns="" xmlns:a16="http://schemas.microsoft.com/office/drawing/2014/main" id="{00000000-0008-0000-0400-00006E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5" name="Text Box 18">
          <a:extLst>
            <a:ext uri="{FF2B5EF4-FFF2-40B4-BE49-F238E27FC236}">
              <a16:creationId xmlns="" xmlns:a16="http://schemas.microsoft.com/office/drawing/2014/main" id="{00000000-0008-0000-0400-00006F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6" name="Text Box 19">
          <a:extLst>
            <a:ext uri="{FF2B5EF4-FFF2-40B4-BE49-F238E27FC236}">
              <a16:creationId xmlns="" xmlns:a16="http://schemas.microsoft.com/office/drawing/2014/main" id="{00000000-0008-0000-0400-000070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7" name="Text Box 16">
          <a:extLst>
            <a:ext uri="{FF2B5EF4-FFF2-40B4-BE49-F238E27FC236}">
              <a16:creationId xmlns="" xmlns:a16="http://schemas.microsoft.com/office/drawing/2014/main" id="{00000000-0008-0000-0400-000071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8" name="Text Box 17">
          <a:extLst>
            <a:ext uri="{FF2B5EF4-FFF2-40B4-BE49-F238E27FC236}">
              <a16:creationId xmlns="" xmlns:a16="http://schemas.microsoft.com/office/drawing/2014/main" id="{00000000-0008-0000-0400-000072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9" name="Text Box 18">
          <a:extLst>
            <a:ext uri="{FF2B5EF4-FFF2-40B4-BE49-F238E27FC236}">
              <a16:creationId xmlns="" xmlns:a16="http://schemas.microsoft.com/office/drawing/2014/main" id="{00000000-0008-0000-0400-000073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0" name="Text Box 16">
          <a:extLst>
            <a:ext uri="{FF2B5EF4-FFF2-40B4-BE49-F238E27FC236}">
              <a16:creationId xmlns="" xmlns:a16="http://schemas.microsoft.com/office/drawing/2014/main" id="{00000000-0008-0000-0400-000074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1" name="Text Box 17">
          <a:extLst>
            <a:ext uri="{FF2B5EF4-FFF2-40B4-BE49-F238E27FC236}">
              <a16:creationId xmlns="" xmlns:a16="http://schemas.microsoft.com/office/drawing/2014/main" id="{00000000-0008-0000-0400-000075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2" name="Text Box 18">
          <a:extLst>
            <a:ext uri="{FF2B5EF4-FFF2-40B4-BE49-F238E27FC236}">
              <a16:creationId xmlns="" xmlns:a16="http://schemas.microsoft.com/office/drawing/2014/main" id="{00000000-0008-0000-0400-000076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3" name="Text Box 19">
          <a:extLst>
            <a:ext uri="{FF2B5EF4-FFF2-40B4-BE49-F238E27FC236}">
              <a16:creationId xmlns="" xmlns:a16="http://schemas.microsoft.com/office/drawing/2014/main" id="{00000000-0008-0000-0400-000077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4" name="Text Box 16">
          <a:extLst>
            <a:ext uri="{FF2B5EF4-FFF2-40B4-BE49-F238E27FC236}">
              <a16:creationId xmlns="" xmlns:a16="http://schemas.microsoft.com/office/drawing/2014/main" id="{00000000-0008-0000-0400-000078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5" name="Text Box 17">
          <a:extLst>
            <a:ext uri="{FF2B5EF4-FFF2-40B4-BE49-F238E27FC236}">
              <a16:creationId xmlns="" xmlns:a16="http://schemas.microsoft.com/office/drawing/2014/main" id="{00000000-0008-0000-0400-000079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6" name="Text Box 18">
          <a:extLst>
            <a:ext uri="{FF2B5EF4-FFF2-40B4-BE49-F238E27FC236}">
              <a16:creationId xmlns="" xmlns:a16="http://schemas.microsoft.com/office/drawing/2014/main" id="{00000000-0008-0000-0400-00007A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7" name="Text Box 19">
          <a:extLst>
            <a:ext uri="{FF2B5EF4-FFF2-40B4-BE49-F238E27FC236}">
              <a16:creationId xmlns="" xmlns:a16="http://schemas.microsoft.com/office/drawing/2014/main" id="{00000000-0008-0000-0400-00007B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56743"/>
    <xdr:sp macro="" textlink="">
      <xdr:nvSpPr>
        <xdr:cNvPr id="2428" name="Text Box 15">
          <a:extLst>
            <a:ext uri="{FF2B5EF4-FFF2-40B4-BE49-F238E27FC236}">
              <a16:creationId xmlns="" xmlns:a16="http://schemas.microsoft.com/office/drawing/2014/main" id="{00000000-0008-0000-0400-00007C09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429" name="Text Box 15">
          <a:extLst>
            <a:ext uri="{FF2B5EF4-FFF2-40B4-BE49-F238E27FC236}">
              <a16:creationId xmlns="" xmlns:a16="http://schemas.microsoft.com/office/drawing/2014/main" id="{00000000-0008-0000-0400-00007D09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430" name="Text Box 15">
          <a:extLst>
            <a:ext uri="{FF2B5EF4-FFF2-40B4-BE49-F238E27FC236}">
              <a16:creationId xmlns="" xmlns:a16="http://schemas.microsoft.com/office/drawing/2014/main" id="{00000000-0008-0000-0400-00007E09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431" name="Text Box 15">
          <a:extLst>
            <a:ext uri="{FF2B5EF4-FFF2-40B4-BE49-F238E27FC236}">
              <a16:creationId xmlns="" xmlns:a16="http://schemas.microsoft.com/office/drawing/2014/main" id="{00000000-0008-0000-0400-00007F09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432" name="Text Box 15">
          <a:extLst>
            <a:ext uri="{FF2B5EF4-FFF2-40B4-BE49-F238E27FC236}">
              <a16:creationId xmlns="" xmlns:a16="http://schemas.microsoft.com/office/drawing/2014/main" id="{00000000-0008-0000-0400-00008009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2433" name="Text Box 15">
          <a:extLst>
            <a:ext uri="{FF2B5EF4-FFF2-40B4-BE49-F238E27FC236}">
              <a16:creationId xmlns="" xmlns:a16="http://schemas.microsoft.com/office/drawing/2014/main" id="{00000000-0008-0000-0400-00008109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4" name="Text Box 16">
          <a:extLst>
            <a:ext uri="{FF2B5EF4-FFF2-40B4-BE49-F238E27FC236}">
              <a16:creationId xmlns="" xmlns:a16="http://schemas.microsoft.com/office/drawing/2014/main" id="{00000000-0008-0000-0400-000082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5" name="Text Box 17">
          <a:extLst>
            <a:ext uri="{FF2B5EF4-FFF2-40B4-BE49-F238E27FC236}">
              <a16:creationId xmlns="" xmlns:a16="http://schemas.microsoft.com/office/drawing/2014/main" id="{00000000-0008-0000-0400-000083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6" name="Text Box 18">
          <a:extLst>
            <a:ext uri="{FF2B5EF4-FFF2-40B4-BE49-F238E27FC236}">
              <a16:creationId xmlns="" xmlns:a16="http://schemas.microsoft.com/office/drawing/2014/main" id="{00000000-0008-0000-0400-000084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7" name="Text Box 19">
          <a:extLst>
            <a:ext uri="{FF2B5EF4-FFF2-40B4-BE49-F238E27FC236}">
              <a16:creationId xmlns="" xmlns:a16="http://schemas.microsoft.com/office/drawing/2014/main" id="{00000000-0008-0000-0400-000085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8" name="Text Box 16">
          <a:extLst>
            <a:ext uri="{FF2B5EF4-FFF2-40B4-BE49-F238E27FC236}">
              <a16:creationId xmlns="" xmlns:a16="http://schemas.microsoft.com/office/drawing/2014/main" id="{00000000-0008-0000-0400-000086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9" name="Text Box 17">
          <a:extLst>
            <a:ext uri="{FF2B5EF4-FFF2-40B4-BE49-F238E27FC236}">
              <a16:creationId xmlns="" xmlns:a16="http://schemas.microsoft.com/office/drawing/2014/main" id="{00000000-0008-0000-0400-000087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0" name="Text Box 18">
          <a:extLst>
            <a:ext uri="{FF2B5EF4-FFF2-40B4-BE49-F238E27FC236}">
              <a16:creationId xmlns="" xmlns:a16="http://schemas.microsoft.com/office/drawing/2014/main" id="{00000000-0008-0000-0400-000088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1" name="Text Box 19">
          <a:extLst>
            <a:ext uri="{FF2B5EF4-FFF2-40B4-BE49-F238E27FC236}">
              <a16:creationId xmlns="" xmlns:a16="http://schemas.microsoft.com/office/drawing/2014/main" id="{00000000-0008-0000-0400-000089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2" name="Text Box 16">
          <a:extLst>
            <a:ext uri="{FF2B5EF4-FFF2-40B4-BE49-F238E27FC236}">
              <a16:creationId xmlns="" xmlns:a16="http://schemas.microsoft.com/office/drawing/2014/main" id="{00000000-0008-0000-0400-00008A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3" name="Text Box 17">
          <a:extLst>
            <a:ext uri="{FF2B5EF4-FFF2-40B4-BE49-F238E27FC236}">
              <a16:creationId xmlns="" xmlns:a16="http://schemas.microsoft.com/office/drawing/2014/main" id="{00000000-0008-0000-0400-00008B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4" name="Text Box 18">
          <a:extLst>
            <a:ext uri="{FF2B5EF4-FFF2-40B4-BE49-F238E27FC236}">
              <a16:creationId xmlns="" xmlns:a16="http://schemas.microsoft.com/office/drawing/2014/main" id="{00000000-0008-0000-0400-00008C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5" name="Text Box 19">
          <a:extLst>
            <a:ext uri="{FF2B5EF4-FFF2-40B4-BE49-F238E27FC236}">
              <a16:creationId xmlns="" xmlns:a16="http://schemas.microsoft.com/office/drawing/2014/main" id="{00000000-0008-0000-0400-00008D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46" name="Text Box 15">
          <a:extLst>
            <a:ext uri="{FF2B5EF4-FFF2-40B4-BE49-F238E27FC236}">
              <a16:creationId xmlns="" xmlns:a16="http://schemas.microsoft.com/office/drawing/2014/main" id="{00000000-0008-0000-0400-00008E09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7" name="Text Box 16">
          <a:extLst>
            <a:ext uri="{FF2B5EF4-FFF2-40B4-BE49-F238E27FC236}">
              <a16:creationId xmlns="" xmlns:a16="http://schemas.microsoft.com/office/drawing/2014/main" id="{00000000-0008-0000-0400-00008F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8" name="Text Box 17">
          <a:extLst>
            <a:ext uri="{FF2B5EF4-FFF2-40B4-BE49-F238E27FC236}">
              <a16:creationId xmlns="" xmlns:a16="http://schemas.microsoft.com/office/drawing/2014/main" id="{00000000-0008-0000-0400-000090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9" name="Text Box 18">
          <a:extLst>
            <a:ext uri="{FF2B5EF4-FFF2-40B4-BE49-F238E27FC236}">
              <a16:creationId xmlns="" xmlns:a16="http://schemas.microsoft.com/office/drawing/2014/main" id="{00000000-0008-0000-0400-000091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50" name="Text Box 19">
          <a:extLst>
            <a:ext uri="{FF2B5EF4-FFF2-40B4-BE49-F238E27FC236}">
              <a16:creationId xmlns="" xmlns:a16="http://schemas.microsoft.com/office/drawing/2014/main" id="{00000000-0008-0000-0400-000092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504825</xdr:rowOff>
    </xdr:from>
    <xdr:ext cx="95250" cy="442269"/>
    <xdr:sp macro="" textlink="">
      <xdr:nvSpPr>
        <xdr:cNvPr id="2451" name="Text Box 15">
          <a:extLst>
            <a:ext uri="{FF2B5EF4-FFF2-40B4-BE49-F238E27FC236}">
              <a16:creationId xmlns="" xmlns:a16="http://schemas.microsoft.com/office/drawing/2014/main" id="{00000000-0008-0000-0400-00009309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2" name="Text Box 16">
          <a:extLst>
            <a:ext uri="{FF2B5EF4-FFF2-40B4-BE49-F238E27FC236}">
              <a16:creationId xmlns="" xmlns:a16="http://schemas.microsoft.com/office/drawing/2014/main" id="{00000000-0008-0000-0400-000094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3" name="Text Box 17">
          <a:extLst>
            <a:ext uri="{FF2B5EF4-FFF2-40B4-BE49-F238E27FC236}">
              <a16:creationId xmlns="" xmlns:a16="http://schemas.microsoft.com/office/drawing/2014/main" id="{00000000-0008-0000-0400-000095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4" name="Text Box 18">
          <a:extLst>
            <a:ext uri="{FF2B5EF4-FFF2-40B4-BE49-F238E27FC236}">
              <a16:creationId xmlns="" xmlns:a16="http://schemas.microsoft.com/office/drawing/2014/main" id="{00000000-0008-0000-0400-000096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5" name="Text Box 16">
          <a:extLst>
            <a:ext uri="{FF2B5EF4-FFF2-40B4-BE49-F238E27FC236}">
              <a16:creationId xmlns="" xmlns:a16="http://schemas.microsoft.com/office/drawing/2014/main" id="{00000000-0008-0000-0400-000097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6" name="Text Box 17">
          <a:extLst>
            <a:ext uri="{FF2B5EF4-FFF2-40B4-BE49-F238E27FC236}">
              <a16:creationId xmlns="" xmlns:a16="http://schemas.microsoft.com/office/drawing/2014/main" id="{00000000-0008-0000-0400-000098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7" name="Text Box 18">
          <a:extLst>
            <a:ext uri="{FF2B5EF4-FFF2-40B4-BE49-F238E27FC236}">
              <a16:creationId xmlns="" xmlns:a16="http://schemas.microsoft.com/office/drawing/2014/main" id="{00000000-0008-0000-0400-000099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8" name="Text Box 19">
          <a:extLst>
            <a:ext uri="{FF2B5EF4-FFF2-40B4-BE49-F238E27FC236}">
              <a16:creationId xmlns="" xmlns:a16="http://schemas.microsoft.com/office/drawing/2014/main" id="{00000000-0008-0000-0400-00009A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9" name="Text Box 16">
          <a:extLst>
            <a:ext uri="{FF2B5EF4-FFF2-40B4-BE49-F238E27FC236}">
              <a16:creationId xmlns="" xmlns:a16="http://schemas.microsoft.com/office/drawing/2014/main" id="{00000000-0008-0000-0400-00009B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0" name="Text Box 17">
          <a:extLst>
            <a:ext uri="{FF2B5EF4-FFF2-40B4-BE49-F238E27FC236}">
              <a16:creationId xmlns="" xmlns:a16="http://schemas.microsoft.com/office/drawing/2014/main" id="{00000000-0008-0000-0400-00009C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1" name="Text Box 18">
          <a:extLst>
            <a:ext uri="{FF2B5EF4-FFF2-40B4-BE49-F238E27FC236}">
              <a16:creationId xmlns="" xmlns:a16="http://schemas.microsoft.com/office/drawing/2014/main" id="{00000000-0008-0000-0400-00009D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62" name="Text Box 15">
          <a:extLst>
            <a:ext uri="{FF2B5EF4-FFF2-40B4-BE49-F238E27FC236}">
              <a16:creationId xmlns="" xmlns:a16="http://schemas.microsoft.com/office/drawing/2014/main" id="{00000000-0008-0000-0400-00009E09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3" name="Text Box 16">
          <a:extLst>
            <a:ext uri="{FF2B5EF4-FFF2-40B4-BE49-F238E27FC236}">
              <a16:creationId xmlns="" xmlns:a16="http://schemas.microsoft.com/office/drawing/2014/main" id="{00000000-0008-0000-0400-00009F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4" name="Text Box 17">
          <a:extLst>
            <a:ext uri="{FF2B5EF4-FFF2-40B4-BE49-F238E27FC236}">
              <a16:creationId xmlns="" xmlns:a16="http://schemas.microsoft.com/office/drawing/2014/main" id="{00000000-0008-0000-0400-0000A0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5" name="Text Box 18">
          <a:extLst>
            <a:ext uri="{FF2B5EF4-FFF2-40B4-BE49-F238E27FC236}">
              <a16:creationId xmlns="" xmlns:a16="http://schemas.microsoft.com/office/drawing/2014/main" id="{00000000-0008-0000-0400-0000A1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6" name="Text Box 19">
          <a:extLst>
            <a:ext uri="{FF2B5EF4-FFF2-40B4-BE49-F238E27FC236}">
              <a16:creationId xmlns="" xmlns:a16="http://schemas.microsoft.com/office/drawing/2014/main" id="{00000000-0008-0000-0400-0000A2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7" name="Text Box 16">
          <a:extLst>
            <a:ext uri="{FF2B5EF4-FFF2-40B4-BE49-F238E27FC236}">
              <a16:creationId xmlns="" xmlns:a16="http://schemas.microsoft.com/office/drawing/2014/main" id="{00000000-0008-0000-0400-0000A3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8" name="Text Box 17">
          <a:extLst>
            <a:ext uri="{FF2B5EF4-FFF2-40B4-BE49-F238E27FC236}">
              <a16:creationId xmlns="" xmlns:a16="http://schemas.microsoft.com/office/drawing/2014/main" id="{00000000-0008-0000-0400-0000A4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9" name="Text Box 18">
          <a:extLst>
            <a:ext uri="{FF2B5EF4-FFF2-40B4-BE49-F238E27FC236}">
              <a16:creationId xmlns="" xmlns:a16="http://schemas.microsoft.com/office/drawing/2014/main" id="{00000000-0008-0000-0400-0000A5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70" name="Text Box 19">
          <a:extLst>
            <a:ext uri="{FF2B5EF4-FFF2-40B4-BE49-F238E27FC236}">
              <a16:creationId xmlns="" xmlns:a16="http://schemas.microsoft.com/office/drawing/2014/main" id="{00000000-0008-0000-0400-0000A6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1" name="Text Box 16">
          <a:extLst>
            <a:ext uri="{FF2B5EF4-FFF2-40B4-BE49-F238E27FC236}">
              <a16:creationId xmlns="" xmlns:a16="http://schemas.microsoft.com/office/drawing/2014/main" id="{00000000-0008-0000-0400-0000A709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2" name="Text Box 17">
          <a:extLst>
            <a:ext uri="{FF2B5EF4-FFF2-40B4-BE49-F238E27FC236}">
              <a16:creationId xmlns="" xmlns:a16="http://schemas.microsoft.com/office/drawing/2014/main" id="{00000000-0008-0000-0400-0000A809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3" name="Text Box 18">
          <a:extLst>
            <a:ext uri="{FF2B5EF4-FFF2-40B4-BE49-F238E27FC236}">
              <a16:creationId xmlns="" xmlns:a16="http://schemas.microsoft.com/office/drawing/2014/main" id="{00000000-0008-0000-0400-0000A909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4" name="Text Box 19">
          <a:extLst>
            <a:ext uri="{FF2B5EF4-FFF2-40B4-BE49-F238E27FC236}">
              <a16:creationId xmlns="" xmlns:a16="http://schemas.microsoft.com/office/drawing/2014/main" id="{00000000-0008-0000-0400-0000AA09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75" name="Text Box 15">
          <a:extLst>
            <a:ext uri="{FF2B5EF4-FFF2-40B4-BE49-F238E27FC236}">
              <a16:creationId xmlns="" xmlns:a16="http://schemas.microsoft.com/office/drawing/2014/main" id="{00000000-0008-0000-0400-0000AB09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6" name="Text Box 16">
          <a:extLst>
            <a:ext uri="{FF2B5EF4-FFF2-40B4-BE49-F238E27FC236}">
              <a16:creationId xmlns="" xmlns:a16="http://schemas.microsoft.com/office/drawing/2014/main" id="{00000000-0008-0000-0400-0000AC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7" name="Text Box 17">
          <a:extLst>
            <a:ext uri="{FF2B5EF4-FFF2-40B4-BE49-F238E27FC236}">
              <a16:creationId xmlns="" xmlns:a16="http://schemas.microsoft.com/office/drawing/2014/main" id="{00000000-0008-0000-0400-0000AD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8" name="Text Box 18">
          <a:extLst>
            <a:ext uri="{FF2B5EF4-FFF2-40B4-BE49-F238E27FC236}">
              <a16:creationId xmlns="" xmlns:a16="http://schemas.microsoft.com/office/drawing/2014/main" id="{00000000-0008-0000-0400-0000AE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9" name="Text Box 19">
          <a:extLst>
            <a:ext uri="{FF2B5EF4-FFF2-40B4-BE49-F238E27FC236}">
              <a16:creationId xmlns="" xmlns:a16="http://schemas.microsoft.com/office/drawing/2014/main" id="{00000000-0008-0000-0400-0000AF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0" name="Text Box 16">
          <a:extLst>
            <a:ext uri="{FF2B5EF4-FFF2-40B4-BE49-F238E27FC236}">
              <a16:creationId xmlns="" xmlns:a16="http://schemas.microsoft.com/office/drawing/2014/main" id="{00000000-0008-0000-0400-0000B0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1" name="Text Box 17">
          <a:extLst>
            <a:ext uri="{FF2B5EF4-FFF2-40B4-BE49-F238E27FC236}">
              <a16:creationId xmlns="" xmlns:a16="http://schemas.microsoft.com/office/drawing/2014/main" id="{00000000-0008-0000-0400-0000B1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33</xdr:row>
      <xdr:rowOff>15875</xdr:rowOff>
    </xdr:from>
    <xdr:ext cx="95250" cy="171450"/>
    <xdr:sp macro="" textlink="">
      <xdr:nvSpPr>
        <xdr:cNvPr id="2482" name="Text Box 18">
          <a:extLst>
            <a:ext uri="{FF2B5EF4-FFF2-40B4-BE49-F238E27FC236}">
              <a16:creationId xmlns="" xmlns:a16="http://schemas.microsoft.com/office/drawing/2014/main" id="{00000000-0008-0000-0400-0000B209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3" name="Text Box 16">
          <a:extLst>
            <a:ext uri="{FF2B5EF4-FFF2-40B4-BE49-F238E27FC236}">
              <a16:creationId xmlns="" xmlns:a16="http://schemas.microsoft.com/office/drawing/2014/main" id="{00000000-0008-0000-0400-0000B3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4" name="Text Box 17">
          <a:extLst>
            <a:ext uri="{FF2B5EF4-FFF2-40B4-BE49-F238E27FC236}">
              <a16:creationId xmlns="" xmlns:a16="http://schemas.microsoft.com/office/drawing/2014/main" id="{00000000-0008-0000-0400-0000B4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5" name="Text Box 18">
          <a:extLst>
            <a:ext uri="{FF2B5EF4-FFF2-40B4-BE49-F238E27FC236}">
              <a16:creationId xmlns="" xmlns:a16="http://schemas.microsoft.com/office/drawing/2014/main" id="{00000000-0008-0000-0400-0000B5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6" name="Text Box 19">
          <a:extLst>
            <a:ext uri="{FF2B5EF4-FFF2-40B4-BE49-F238E27FC236}">
              <a16:creationId xmlns="" xmlns:a16="http://schemas.microsoft.com/office/drawing/2014/main" id="{00000000-0008-0000-0400-0000B6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7" name="Text Box 16">
          <a:extLst>
            <a:ext uri="{FF2B5EF4-FFF2-40B4-BE49-F238E27FC236}">
              <a16:creationId xmlns="" xmlns:a16="http://schemas.microsoft.com/office/drawing/2014/main" id="{00000000-0008-0000-0400-0000B7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88" name="Text Box 15">
          <a:extLst>
            <a:ext uri="{FF2B5EF4-FFF2-40B4-BE49-F238E27FC236}">
              <a16:creationId xmlns="" xmlns:a16="http://schemas.microsoft.com/office/drawing/2014/main" id="{00000000-0008-0000-0400-0000B809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8496"/>
    <xdr:sp macro="" textlink="">
      <xdr:nvSpPr>
        <xdr:cNvPr id="2489" name="Text Box 15">
          <a:extLst>
            <a:ext uri="{FF2B5EF4-FFF2-40B4-BE49-F238E27FC236}">
              <a16:creationId xmlns="" xmlns:a16="http://schemas.microsoft.com/office/drawing/2014/main" id="{00000000-0008-0000-0400-0000B909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490" name="Text Box 15">
          <a:extLst>
            <a:ext uri="{FF2B5EF4-FFF2-40B4-BE49-F238E27FC236}">
              <a16:creationId xmlns="" xmlns:a16="http://schemas.microsoft.com/office/drawing/2014/main" id="{00000000-0008-0000-0400-0000BA09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491" name="Text Box 15">
          <a:extLst>
            <a:ext uri="{FF2B5EF4-FFF2-40B4-BE49-F238E27FC236}">
              <a16:creationId xmlns="" xmlns:a16="http://schemas.microsoft.com/office/drawing/2014/main" id="{00000000-0008-0000-0400-0000BB09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492" name="Text Box 15">
          <a:extLst>
            <a:ext uri="{FF2B5EF4-FFF2-40B4-BE49-F238E27FC236}">
              <a16:creationId xmlns="" xmlns:a16="http://schemas.microsoft.com/office/drawing/2014/main" id="{00000000-0008-0000-0400-0000BC09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493" name="Text Box 15">
          <a:extLst>
            <a:ext uri="{FF2B5EF4-FFF2-40B4-BE49-F238E27FC236}">
              <a16:creationId xmlns="" xmlns:a16="http://schemas.microsoft.com/office/drawing/2014/main" id="{00000000-0008-0000-0400-0000BD09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94" name="Text Box 15">
          <a:extLst>
            <a:ext uri="{FF2B5EF4-FFF2-40B4-BE49-F238E27FC236}">
              <a16:creationId xmlns="" xmlns:a16="http://schemas.microsoft.com/office/drawing/2014/main" id="{00000000-0008-0000-0400-0000BE09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5" name="Text Box 16">
          <a:extLst>
            <a:ext uri="{FF2B5EF4-FFF2-40B4-BE49-F238E27FC236}">
              <a16:creationId xmlns="" xmlns:a16="http://schemas.microsoft.com/office/drawing/2014/main" id="{00000000-0008-0000-0400-0000BF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6" name="Text Box 17">
          <a:extLst>
            <a:ext uri="{FF2B5EF4-FFF2-40B4-BE49-F238E27FC236}">
              <a16:creationId xmlns="" xmlns:a16="http://schemas.microsoft.com/office/drawing/2014/main" id="{00000000-0008-0000-0400-0000C0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7" name="Text Box 18">
          <a:extLst>
            <a:ext uri="{FF2B5EF4-FFF2-40B4-BE49-F238E27FC236}">
              <a16:creationId xmlns="" xmlns:a16="http://schemas.microsoft.com/office/drawing/2014/main" id="{00000000-0008-0000-0400-0000C1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8" name="Text Box 19">
          <a:extLst>
            <a:ext uri="{FF2B5EF4-FFF2-40B4-BE49-F238E27FC236}">
              <a16:creationId xmlns="" xmlns:a16="http://schemas.microsoft.com/office/drawing/2014/main" id="{00000000-0008-0000-0400-0000C2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499" name="Text Box 16">
          <a:extLst>
            <a:ext uri="{FF2B5EF4-FFF2-40B4-BE49-F238E27FC236}">
              <a16:creationId xmlns="" xmlns:a16="http://schemas.microsoft.com/office/drawing/2014/main" id="{00000000-0008-0000-0400-0000C3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0" name="Text Box 17">
          <a:extLst>
            <a:ext uri="{FF2B5EF4-FFF2-40B4-BE49-F238E27FC236}">
              <a16:creationId xmlns="" xmlns:a16="http://schemas.microsoft.com/office/drawing/2014/main" id="{00000000-0008-0000-0400-0000C4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1" name="Text Box 18">
          <a:extLst>
            <a:ext uri="{FF2B5EF4-FFF2-40B4-BE49-F238E27FC236}">
              <a16:creationId xmlns="" xmlns:a16="http://schemas.microsoft.com/office/drawing/2014/main" id="{00000000-0008-0000-0400-0000C5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2" name="Text Box 19">
          <a:extLst>
            <a:ext uri="{FF2B5EF4-FFF2-40B4-BE49-F238E27FC236}">
              <a16:creationId xmlns="" xmlns:a16="http://schemas.microsoft.com/office/drawing/2014/main" id="{00000000-0008-0000-0400-0000C6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3" name="Text Box 16">
          <a:extLst>
            <a:ext uri="{FF2B5EF4-FFF2-40B4-BE49-F238E27FC236}">
              <a16:creationId xmlns="" xmlns:a16="http://schemas.microsoft.com/office/drawing/2014/main" id="{00000000-0008-0000-0400-0000C7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4" name="Text Box 17">
          <a:extLst>
            <a:ext uri="{FF2B5EF4-FFF2-40B4-BE49-F238E27FC236}">
              <a16:creationId xmlns="" xmlns:a16="http://schemas.microsoft.com/office/drawing/2014/main" id="{00000000-0008-0000-0400-0000C8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5" name="Text Box 18">
          <a:extLst>
            <a:ext uri="{FF2B5EF4-FFF2-40B4-BE49-F238E27FC236}">
              <a16:creationId xmlns="" xmlns:a16="http://schemas.microsoft.com/office/drawing/2014/main" id="{00000000-0008-0000-0400-0000C9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6" name="Text Box 19">
          <a:extLst>
            <a:ext uri="{FF2B5EF4-FFF2-40B4-BE49-F238E27FC236}">
              <a16:creationId xmlns="" xmlns:a16="http://schemas.microsoft.com/office/drawing/2014/main" id="{00000000-0008-0000-0400-0000CA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07" name="Text Box 15">
          <a:extLst>
            <a:ext uri="{FF2B5EF4-FFF2-40B4-BE49-F238E27FC236}">
              <a16:creationId xmlns="" xmlns:a16="http://schemas.microsoft.com/office/drawing/2014/main" id="{00000000-0008-0000-0400-0000CB09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08" name="Text Box 16">
          <a:extLst>
            <a:ext uri="{FF2B5EF4-FFF2-40B4-BE49-F238E27FC236}">
              <a16:creationId xmlns="" xmlns:a16="http://schemas.microsoft.com/office/drawing/2014/main" id="{00000000-0008-0000-0400-0000CC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09" name="Text Box 17">
          <a:extLst>
            <a:ext uri="{FF2B5EF4-FFF2-40B4-BE49-F238E27FC236}">
              <a16:creationId xmlns="" xmlns:a16="http://schemas.microsoft.com/office/drawing/2014/main" id="{00000000-0008-0000-0400-0000CD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10" name="Text Box 18">
          <a:extLst>
            <a:ext uri="{FF2B5EF4-FFF2-40B4-BE49-F238E27FC236}">
              <a16:creationId xmlns="" xmlns:a16="http://schemas.microsoft.com/office/drawing/2014/main" id="{00000000-0008-0000-0400-0000CE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11" name="Text Box 19">
          <a:extLst>
            <a:ext uri="{FF2B5EF4-FFF2-40B4-BE49-F238E27FC236}">
              <a16:creationId xmlns="" xmlns:a16="http://schemas.microsoft.com/office/drawing/2014/main" id="{00000000-0008-0000-0400-0000CF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2" name="Text Box 16">
          <a:extLst>
            <a:ext uri="{FF2B5EF4-FFF2-40B4-BE49-F238E27FC236}">
              <a16:creationId xmlns="" xmlns:a16="http://schemas.microsoft.com/office/drawing/2014/main" id="{00000000-0008-0000-0400-0000D0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3" name="Text Box 17">
          <a:extLst>
            <a:ext uri="{FF2B5EF4-FFF2-40B4-BE49-F238E27FC236}">
              <a16:creationId xmlns="" xmlns:a16="http://schemas.microsoft.com/office/drawing/2014/main" id="{00000000-0008-0000-0400-0000D1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4" name="Text Box 18">
          <a:extLst>
            <a:ext uri="{FF2B5EF4-FFF2-40B4-BE49-F238E27FC236}">
              <a16:creationId xmlns="" xmlns:a16="http://schemas.microsoft.com/office/drawing/2014/main" id="{00000000-0008-0000-0400-0000D2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5" name="Text Box 16">
          <a:extLst>
            <a:ext uri="{FF2B5EF4-FFF2-40B4-BE49-F238E27FC236}">
              <a16:creationId xmlns="" xmlns:a16="http://schemas.microsoft.com/office/drawing/2014/main" id="{00000000-0008-0000-0400-0000D3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6" name="Text Box 17">
          <a:extLst>
            <a:ext uri="{FF2B5EF4-FFF2-40B4-BE49-F238E27FC236}">
              <a16:creationId xmlns="" xmlns:a16="http://schemas.microsoft.com/office/drawing/2014/main" id="{00000000-0008-0000-0400-0000D4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7" name="Text Box 18">
          <a:extLst>
            <a:ext uri="{FF2B5EF4-FFF2-40B4-BE49-F238E27FC236}">
              <a16:creationId xmlns="" xmlns:a16="http://schemas.microsoft.com/office/drawing/2014/main" id="{00000000-0008-0000-0400-0000D5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8" name="Text Box 19">
          <a:extLst>
            <a:ext uri="{FF2B5EF4-FFF2-40B4-BE49-F238E27FC236}">
              <a16:creationId xmlns="" xmlns:a16="http://schemas.microsoft.com/office/drawing/2014/main" id="{00000000-0008-0000-0400-0000D6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9" name="Text Box 16">
          <a:extLst>
            <a:ext uri="{FF2B5EF4-FFF2-40B4-BE49-F238E27FC236}">
              <a16:creationId xmlns="" xmlns:a16="http://schemas.microsoft.com/office/drawing/2014/main" id="{00000000-0008-0000-0400-0000D7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0" name="Text Box 17">
          <a:extLst>
            <a:ext uri="{FF2B5EF4-FFF2-40B4-BE49-F238E27FC236}">
              <a16:creationId xmlns="" xmlns:a16="http://schemas.microsoft.com/office/drawing/2014/main" id="{00000000-0008-0000-0400-0000D8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1" name="Text Box 18">
          <a:extLst>
            <a:ext uri="{FF2B5EF4-FFF2-40B4-BE49-F238E27FC236}">
              <a16:creationId xmlns="" xmlns:a16="http://schemas.microsoft.com/office/drawing/2014/main" id="{00000000-0008-0000-0400-0000D9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2" name="Text Box 19">
          <a:extLst>
            <a:ext uri="{FF2B5EF4-FFF2-40B4-BE49-F238E27FC236}">
              <a16:creationId xmlns="" xmlns:a16="http://schemas.microsoft.com/office/drawing/2014/main" id="{00000000-0008-0000-0400-0000DA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56743"/>
    <xdr:sp macro="" textlink="">
      <xdr:nvSpPr>
        <xdr:cNvPr id="2523" name="Text Box 15">
          <a:extLst>
            <a:ext uri="{FF2B5EF4-FFF2-40B4-BE49-F238E27FC236}">
              <a16:creationId xmlns="" xmlns:a16="http://schemas.microsoft.com/office/drawing/2014/main" id="{00000000-0008-0000-0400-0000DB09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524" name="Text Box 15">
          <a:extLst>
            <a:ext uri="{FF2B5EF4-FFF2-40B4-BE49-F238E27FC236}">
              <a16:creationId xmlns="" xmlns:a16="http://schemas.microsoft.com/office/drawing/2014/main" id="{00000000-0008-0000-0400-0000DC09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525" name="Text Box 15">
          <a:extLst>
            <a:ext uri="{FF2B5EF4-FFF2-40B4-BE49-F238E27FC236}">
              <a16:creationId xmlns="" xmlns:a16="http://schemas.microsoft.com/office/drawing/2014/main" id="{00000000-0008-0000-0400-0000DD09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526" name="Text Box 15">
          <a:extLst>
            <a:ext uri="{FF2B5EF4-FFF2-40B4-BE49-F238E27FC236}">
              <a16:creationId xmlns="" xmlns:a16="http://schemas.microsoft.com/office/drawing/2014/main" id="{00000000-0008-0000-0400-0000DE09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527" name="Text Box 15">
          <a:extLst>
            <a:ext uri="{FF2B5EF4-FFF2-40B4-BE49-F238E27FC236}">
              <a16:creationId xmlns="" xmlns:a16="http://schemas.microsoft.com/office/drawing/2014/main" id="{00000000-0008-0000-0400-0000DF09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213632"/>
    <xdr:sp macro="" textlink="">
      <xdr:nvSpPr>
        <xdr:cNvPr id="2528" name="Text Box 15">
          <a:extLst>
            <a:ext uri="{FF2B5EF4-FFF2-40B4-BE49-F238E27FC236}">
              <a16:creationId xmlns="" xmlns:a16="http://schemas.microsoft.com/office/drawing/2014/main" id="{00000000-0008-0000-0400-0000E009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29" name="Text Box 16">
          <a:extLst>
            <a:ext uri="{FF2B5EF4-FFF2-40B4-BE49-F238E27FC236}">
              <a16:creationId xmlns="" xmlns:a16="http://schemas.microsoft.com/office/drawing/2014/main" id="{00000000-0008-0000-0400-0000E1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0" name="Text Box 17">
          <a:extLst>
            <a:ext uri="{FF2B5EF4-FFF2-40B4-BE49-F238E27FC236}">
              <a16:creationId xmlns="" xmlns:a16="http://schemas.microsoft.com/office/drawing/2014/main" id="{00000000-0008-0000-0400-0000E2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1" name="Text Box 18">
          <a:extLst>
            <a:ext uri="{FF2B5EF4-FFF2-40B4-BE49-F238E27FC236}">
              <a16:creationId xmlns="" xmlns:a16="http://schemas.microsoft.com/office/drawing/2014/main" id="{00000000-0008-0000-0400-0000E3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2" name="Text Box 19">
          <a:extLst>
            <a:ext uri="{FF2B5EF4-FFF2-40B4-BE49-F238E27FC236}">
              <a16:creationId xmlns="" xmlns:a16="http://schemas.microsoft.com/office/drawing/2014/main" id="{00000000-0008-0000-0400-0000E4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3" name="Text Box 16">
          <a:extLst>
            <a:ext uri="{FF2B5EF4-FFF2-40B4-BE49-F238E27FC236}">
              <a16:creationId xmlns="" xmlns:a16="http://schemas.microsoft.com/office/drawing/2014/main" id="{00000000-0008-0000-0400-0000E5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4" name="Text Box 17">
          <a:extLst>
            <a:ext uri="{FF2B5EF4-FFF2-40B4-BE49-F238E27FC236}">
              <a16:creationId xmlns="" xmlns:a16="http://schemas.microsoft.com/office/drawing/2014/main" id="{00000000-0008-0000-0400-0000E6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5" name="Text Box 18">
          <a:extLst>
            <a:ext uri="{FF2B5EF4-FFF2-40B4-BE49-F238E27FC236}">
              <a16:creationId xmlns="" xmlns:a16="http://schemas.microsoft.com/office/drawing/2014/main" id="{00000000-0008-0000-0400-0000E7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6" name="Text Box 19">
          <a:extLst>
            <a:ext uri="{FF2B5EF4-FFF2-40B4-BE49-F238E27FC236}">
              <a16:creationId xmlns="" xmlns:a16="http://schemas.microsoft.com/office/drawing/2014/main" id="{00000000-0008-0000-0400-0000E8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7" name="Text Box 16">
          <a:extLst>
            <a:ext uri="{FF2B5EF4-FFF2-40B4-BE49-F238E27FC236}">
              <a16:creationId xmlns="" xmlns:a16="http://schemas.microsoft.com/office/drawing/2014/main" id="{00000000-0008-0000-0400-0000E9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8" name="Text Box 17">
          <a:extLst>
            <a:ext uri="{FF2B5EF4-FFF2-40B4-BE49-F238E27FC236}">
              <a16:creationId xmlns="" xmlns:a16="http://schemas.microsoft.com/office/drawing/2014/main" id="{00000000-0008-0000-0400-0000EA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9" name="Text Box 18">
          <a:extLst>
            <a:ext uri="{FF2B5EF4-FFF2-40B4-BE49-F238E27FC236}">
              <a16:creationId xmlns="" xmlns:a16="http://schemas.microsoft.com/office/drawing/2014/main" id="{00000000-0008-0000-0400-0000EB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40" name="Text Box 19">
          <a:extLst>
            <a:ext uri="{FF2B5EF4-FFF2-40B4-BE49-F238E27FC236}">
              <a16:creationId xmlns="" xmlns:a16="http://schemas.microsoft.com/office/drawing/2014/main" id="{00000000-0008-0000-0400-0000EC09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41" name="Text Box 15">
          <a:extLst>
            <a:ext uri="{FF2B5EF4-FFF2-40B4-BE49-F238E27FC236}">
              <a16:creationId xmlns="" xmlns:a16="http://schemas.microsoft.com/office/drawing/2014/main" id="{00000000-0008-0000-0400-0000ED09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2" name="Text Box 16">
          <a:extLst>
            <a:ext uri="{FF2B5EF4-FFF2-40B4-BE49-F238E27FC236}">
              <a16:creationId xmlns="" xmlns:a16="http://schemas.microsoft.com/office/drawing/2014/main" id="{00000000-0008-0000-0400-0000EE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3" name="Text Box 17">
          <a:extLst>
            <a:ext uri="{FF2B5EF4-FFF2-40B4-BE49-F238E27FC236}">
              <a16:creationId xmlns="" xmlns:a16="http://schemas.microsoft.com/office/drawing/2014/main" id="{00000000-0008-0000-0400-0000EF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4" name="Text Box 18">
          <a:extLst>
            <a:ext uri="{FF2B5EF4-FFF2-40B4-BE49-F238E27FC236}">
              <a16:creationId xmlns="" xmlns:a16="http://schemas.microsoft.com/office/drawing/2014/main" id="{00000000-0008-0000-0400-0000F0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5" name="Text Box 19">
          <a:extLst>
            <a:ext uri="{FF2B5EF4-FFF2-40B4-BE49-F238E27FC236}">
              <a16:creationId xmlns="" xmlns:a16="http://schemas.microsoft.com/office/drawing/2014/main" id="{00000000-0008-0000-0400-0000F1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35</xdr:row>
      <xdr:rowOff>504825</xdr:rowOff>
    </xdr:from>
    <xdr:ext cx="95250" cy="442269"/>
    <xdr:sp macro="" textlink="">
      <xdr:nvSpPr>
        <xdr:cNvPr id="2546" name="Text Box 15">
          <a:extLst>
            <a:ext uri="{FF2B5EF4-FFF2-40B4-BE49-F238E27FC236}">
              <a16:creationId xmlns="" xmlns:a16="http://schemas.microsoft.com/office/drawing/2014/main" id="{00000000-0008-0000-0400-0000F209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7" name="Text Box 16">
          <a:extLst>
            <a:ext uri="{FF2B5EF4-FFF2-40B4-BE49-F238E27FC236}">
              <a16:creationId xmlns="" xmlns:a16="http://schemas.microsoft.com/office/drawing/2014/main" id="{00000000-0008-0000-0400-0000F3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8" name="Text Box 17">
          <a:extLst>
            <a:ext uri="{FF2B5EF4-FFF2-40B4-BE49-F238E27FC236}">
              <a16:creationId xmlns="" xmlns:a16="http://schemas.microsoft.com/office/drawing/2014/main" id="{00000000-0008-0000-0400-0000F4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9" name="Text Box 18">
          <a:extLst>
            <a:ext uri="{FF2B5EF4-FFF2-40B4-BE49-F238E27FC236}">
              <a16:creationId xmlns="" xmlns:a16="http://schemas.microsoft.com/office/drawing/2014/main" id="{00000000-0008-0000-0400-0000F509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0" name="Text Box 16">
          <a:extLst>
            <a:ext uri="{FF2B5EF4-FFF2-40B4-BE49-F238E27FC236}">
              <a16:creationId xmlns="" xmlns:a16="http://schemas.microsoft.com/office/drawing/2014/main" id="{00000000-0008-0000-0400-0000F6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1" name="Text Box 17">
          <a:extLst>
            <a:ext uri="{FF2B5EF4-FFF2-40B4-BE49-F238E27FC236}">
              <a16:creationId xmlns="" xmlns:a16="http://schemas.microsoft.com/office/drawing/2014/main" id="{00000000-0008-0000-0400-0000F7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2" name="Text Box 18">
          <a:extLst>
            <a:ext uri="{FF2B5EF4-FFF2-40B4-BE49-F238E27FC236}">
              <a16:creationId xmlns="" xmlns:a16="http://schemas.microsoft.com/office/drawing/2014/main" id="{00000000-0008-0000-0400-0000F8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3" name="Text Box 19">
          <a:extLst>
            <a:ext uri="{FF2B5EF4-FFF2-40B4-BE49-F238E27FC236}">
              <a16:creationId xmlns="" xmlns:a16="http://schemas.microsoft.com/office/drawing/2014/main" id="{00000000-0008-0000-0400-0000F9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4" name="Text Box 16">
          <a:extLst>
            <a:ext uri="{FF2B5EF4-FFF2-40B4-BE49-F238E27FC236}">
              <a16:creationId xmlns="" xmlns:a16="http://schemas.microsoft.com/office/drawing/2014/main" id="{00000000-0008-0000-0400-0000FA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5" name="Text Box 17">
          <a:extLst>
            <a:ext uri="{FF2B5EF4-FFF2-40B4-BE49-F238E27FC236}">
              <a16:creationId xmlns="" xmlns:a16="http://schemas.microsoft.com/office/drawing/2014/main" id="{00000000-0008-0000-0400-0000FB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6" name="Text Box 18">
          <a:extLst>
            <a:ext uri="{FF2B5EF4-FFF2-40B4-BE49-F238E27FC236}">
              <a16:creationId xmlns="" xmlns:a16="http://schemas.microsoft.com/office/drawing/2014/main" id="{00000000-0008-0000-0400-0000FC09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57" name="Text Box 15">
          <a:extLst>
            <a:ext uri="{FF2B5EF4-FFF2-40B4-BE49-F238E27FC236}">
              <a16:creationId xmlns="" xmlns:a16="http://schemas.microsoft.com/office/drawing/2014/main" id="{00000000-0008-0000-0400-0000FD09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58" name="Text Box 16">
          <a:extLst>
            <a:ext uri="{FF2B5EF4-FFF2-40B4-BE49-F238E27FC236}">
              <a16:creationId xmlns="" xmlns:a16="http://schemas.microsoft.com/office/drawing/2014/main" id="{00000000-0008-0000-0400-0000FE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59" name="Text Box 17">
          <a:extLst>
            <a:ext uri="{FF2B5EF4-FFF2-40B4-BE49-F238E27FC236}">
              <a16:creationId xmlns="" xmlns:a16="http://schemas.microsoft.com/office/drawing/2014/main" id="{00000000-0008-0000-0400-0000FF09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60" name="Text Box 18">
          <a:extLst>
            <a:ext uri="{FF2B5EF4-FFF2-40B4-BE49-F238E27FC236}">
              <a16:creationId xmlns="" xmlns:a16="http://schemas.microsoft.com/office/drawing/2014/main" id="{00000000-0008-0000-0400-000000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61" name="Text Box 19">
          <a:extLst>
            <a:ext uri="{FF2B5EF4-FFF2-40B4-BE49-F238E27FC236}">
              <a16:creationId xmlns="" xmlns:a16="http://schemas.microsoft.com/office/drawing/2014/main" id="{00000000-0008-0000-0400-000001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2" name="Text Box 16">
          <a:extLst>
            <a:ext uri="{FF2B5EF4-FFF2-40B4-BE49-F238E27FC236}">
              <a16:creationId xmlns="" xmlns:a16="http://schemas.microsoft.com/office/drawing/2014/main" id="{00000000-0008-0000-0400-000002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3" name="Text Box 17">
          <a:extLst>
            <a:ext uri="{FF2B5EF4-FFF2-40B4-BE49-F238E27FC236}">
              <a16:creationId xmlns="" xmlns:a16="http://schemas.microsoft.com/office/drawing/2014/main" id="{00000000-0008-0000-0400-000003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4" name="Text Box 18">
          <a:extLst>
            <a:ext uri="{FF2B5EF4-FFF2-40B4-BE49-F238E27FC236}">
              <a16:creationId xmlns="" xmlns:a16="http://schemas.microsoft.com/office/drawing/2014/main" id="{00000000-0008-0000-0400-000004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5" name="Text Box 19">
          <a:extLst>
            <a:ext uri="{FF2B5EF4-FFF2-40B4-BE49-F238E27FC236}">
              <a16:creationId xmlns="" xmlns:a16="http://schemas.microsoft.com/office/drawing/2014/main" id="{00000000-0008-0000-0400-000005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6" name="Text Box 16">
          <a:extLst>
            <a:ext uri="{FF2B5EF4-FFF2-40B4-BE49-F238E27FC236}">
              <a16:creationId xmlns="" xmlns:a16="http://schemas.microsoft.com/office/drawing/2014/main" id="{00000000-0008-0000-0400-0000060A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7" name="Text Box 17">
          <a:extLst>
            <a:ext uri="{FF2B5EF4-FFF2-40B4-BE49-F238E27FC236}">
              <a16:creationId xmlns="" xmlns:a16="http://schemas.microsoft.com/office/drawing/2014/main" id="{00000000-0008-0000-0400-0000070A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8" name="Text Box 18">
          <a:extLst>
            <a:ext uri="{FF2B5EF4-FFF2-40B4-BE49-F238E27FC236}">
              <a16:creationId xmlns="" xmlns:a16="http://schemas.microsoft.com/office/drawing/2014/main" id="{00000000-0008-0000-0400-0000080A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9" name="Text Box 19">
          <a:extLst>
            <a:ext uri="{FF2B5EF4-FFF2-40B4-BE49-F238E27FC236}">
              <a16:creationId xmlns="" xmlns:a16="http://schemas.microsoft.com/office/drawing/2014/main" id="{00000000-0008-0000-0400-0000090A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70" name="Text Box 15">
          <a:extLst>
            <a:ext uri="{FF2B5EF4-FFF2-40B4-BE49-F238E27FC236}">
              <a16:creationId xmlns="" xmlns:a16="http://schemas.microsoft.com/office/drawing/2014/main" id="{00000000-0008-0000-0400-00000A0A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1" name="Text Box 16">
          <a:extLst>
            <a:ext uri="{FF2B5EF4-FFF2-40B4-BE49-F238E27FC236}">
              <a16:creationId xmlns="" xmlns:a16="http://schemas.microsoft.com/office/drawing/2014/main" id="{00000000-0008-0000-0400-00000B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2" name="Text Box 17">
          <a:extLst>
            <a:ext uri="{FF2B5EF4-FFF2-40B4-BE49-F238E27FC236}">
              <a16:creationId xmlns="" xmlns:a16="http://schemas.microsoft.com/office/drawing/2014/main" id="{00000000-0008-0000-0400-00000C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3" name="Text Box 18">
          <a:extLst>
            <a:ext uri="{FF2B5EF4-FFF2-40B4-BE49-F238E27FC236}">
              <a16:creationId xmlns="" xmlns:a16="http://schemas.microsoft.com/office/drawing/2014/main" id="{00000000-0008-0000-0400-00000D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4" name="Text Box 19">
          <a:extLst>
            <a:ext uri="{FF2B5EF4-FFF2-40B4-BE49-F238E27FC236}">
              <a16:creationId xmlns="" xmlns:a16="http://schemas.microsoft.com/office/drawing/2014/main" id="{00000000-0008-0000-0400-00000E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75" name="Text Box 16">
          <a:extLst>
            <a:ext uri="{FF2B5EF4-FFF2-40B4-BE49-F238E27FC236}">
              <a16:creationId xmlns="" xmlns:a16="http://schemas.microsoft.com/office/drawing/2014/main" id="{00000000-0008-0000-0400-00000F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76" name="Text Box 17">
          <a:extLst>
            <a:ext uri="{FF2B5EF4-FFF2-40B4-BE49-F238E27FC236}">
              <a16:creationId xmlns="" xmlns:a16="http://schemas.microsoft.com/office/drawing/2014/main" id="{00000000-0008-0000-0400-000010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37</xdr:row>
      <xdr:rowOff>15875</xdr:rowOff>
    </xdr:from>
    <xdr:ext cx="95250" cy="171450"/>
    <xdr:sp macro="" textlink="">
      <xdr:nvSpPr>
        <xdr:cNvPr id="2577" name="Text Box 18">
          <a:extLst>
            <a:ext uri="{FF2B5EF4-FFF2-40B4-BE49-F238E27FC236}">
              <a16:creationId xmlns="" xmlns:a16="http://schemas.microsoft.com/office/drawing/2014/main" id="{00000000-0008-0000-0400-0000110A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78" name="Text Box 16">
          <a:extLst>
            <a:ext uri="{FF2B5EF4-FFF2-40B4-BE49-F238E27FC236}">
              <a16:creationId xmlns="" xmlns:a16="http://schemas.microsoft.com/office/drawing/2014/main" id="{00000000-0008-0000-0400-000012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79" name="Text Box 17">
          <a:extLst>
            <a:ext uri="{FF2B5EF4-FFF2-40B4-BE49-F238E27FC236}">
              <a16:creationId xmlns="" xmlns:a16="http://schemas.microsoft.com/office/drawing/2014/main" id="{00000000-0008-0000-0400-000013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0" name="Text Box 18">
          <a:extLst>
            <a:ext uri="{FF2B5EF4-FFF2-40B4-BE49-F238E27FC236}">
              <a16:creationId xmlns="" xmlns:a16="http://schemas.microsoft.com/office/drawing/2014/main" id="{00000000-0008-0000-0400-000014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1" name="Text Box 19">
          <a:extLst>
            <a:ext uri="{FF2B5EF4-FFF2-40B4-BE49-F238E27FC236}">
              <a16:creationId xmlns="" xmlns:a16="http://schemas.microsoft.com/office/drawing/2014/main" id="{00000000-0008-0000-0400-000015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2" name="Text Box 16">
          <a:extLst>
            <a:ext uri="{FF2B5EF4-FFF2-40B4-BE49-F238E27FC236}">
              <a16:creationId xmlns="" xmlns:a16="http://schemas.microsoft.com/office/drawing/2014/main" id="{00000000-0008-0000-0400-000016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83" name="Text Box 15">
          <a:extLst>
            <a:ext uri="{FF2B5EF4-FFF2-40B4-BE49-F238E27FC236}">
              <a16:creationId xmlns="" xmlns:a16="http://schemas.microsoft.com/office/drawing/2014/main" id="{00000000-0008-0000-0400-0000170A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8496"/>
    <xdr:sp macro="" textlink="">
      <xdr:nvSpPr>
        <xdr:cNvPr id="2584" name="Text Box 15">
          <a:extLst>
            <a:ext uri="{FF2B5EF4-FFF2-40B4-BE49-F238E27FC236}">
              <a16:creationId xmlns="" xmlns:a16="http://schemas.microsoft.com/office/drawing/2014/main" id="{00000000-0008-0000-0400-0000180A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2585" name="Text Box 15">
          <a:extLst>
            <a:ext uri="{FF2B5EF4-FFF2-40B4-BE49-F238E27FC236}">
              <a16:creationId xmlns="" xmlns:a16="http://schemas.microsoft.com/office/drawing/2014/main" id="{00000000-0008-0000-0400-0000190A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2586" name="Text Box 15">
          <a:extLst>
            <a:ext uri="{FF2B5EF4-FFF2-40B4-BE49-F238E27FC236}">
              <a16:creationId xmlns="" xmlns:a16="http://schemas.microsoft.com/office/drawing/2014/main" id="{00000000-0008-0000-0400-00001A0A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2587" name="Text Box 15">
          <a:extLst>
            <a:ext uri="{FF2B5EF4-FFF2-40B4-BE49-F238E27FC236}">
              <a16:creationId xmlns="" xmlns:a16="http://schemas.microsoft.com/office/drawing/2014/main" id="{00000000-0008-0000-0400-00001B0A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2588" name="Text Box 15">
          <a:extLst>
            <a:ext uri="{FF2B5EF4-FFF2-40B4-BE49-F238E27FC236}">
              <a16:creationId xmlns="" xmlns:a16="http://schemas.microsoft.com/office/drawing/2014/main" id="{00000000-0008-0000-0400-00001C0A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89" name="Text Box 15">
          <a:extLst>
            <a:ext uri="{FF2B5EF4-FFF2-40B4-BE49-F238E27FC236}">
              <a16:creationId xmlns="" xmlns:a16="http://schemas.microsoft.com/office/drawing/2014/main" id="{00000000-0008-0000-0400-00001D0A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0" name="Text Box 16">
          <a:extLst>
            <a:ext uri="{FF2B5EF4-FFF2-40B4-BE49-F238E27FC236}">
              <a16:creationId xmlns="" xmlns:a16="http://schemas.microsoft.com/office/drawing/2014/main" id="{00000000-0008-0000-0400-00001E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1" name="Text Box 17">
          <a:extLst>
            <a:ext uri="{FF2B5EF4-FFF2-40B4-BE49-F238E27FC236}">
              <a16:creationId xmlns="" xmlns:a16="http://schemas.microsoft.com/office/drawing/2014/main" id="{00000000-0008-0000-0400-00001F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2" name="Text Box 18">
          <a:extLst>
            <a:ext uri="{FF2B5EF4-FFF2-40B4-BE49-F238E27FC236}">
              <a16:creationId xmlns="" xmlns:a16="http://schemas.microsoft.com/office/drawing/2014/main" id="{00000000-0008-0000-0400-000020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3" name="Text Box 19">
          <a:extLst>
            <a:ext uri="{FF2B5EF4-FFF2-40B4-BE49-F238E27FC236}">
              <a16:creationId xmlns="" xmlns:a16="http://schemas.microsoft.com/office/drawing/2014/main" id="{00000000-0008-0000-0400-000021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4" name="Text Box 16">
          <a:extLst>
            <a:ext uri="{FF2B5EF4-FFF2-40B4-BE49-F238E27FC236}">
              <a16:creationId xmlns="" xmlns:a16="http://schemas.microsoft.com/office/drawing/2014/main" id="{00000000-0008-0000-0400-000022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5" name="Text Box 17">
          <a:extLst>
            <a:ext uri="{FF2B5EF4-FFF2-40B4-BE49-F238E27FC236}">
              <a16:creationId xmlns="" xmlns:a16="http://schemas.microsoft.com/office/drawing/2014/main" id="{00000000-0008-0000-0400-000023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6" name="Text Box 18">
          <a:extLst>
            <a:ext uri="{FF2B5EF4-FFF2-40B4-BE49-F238E27FC236}">
              <a16:creationId xmlns="" xmlns:a16="http://schemas.microsoft.com/office/drawing/2014/main" id="{00000000-0008-0000-0400-000024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7" name="Text Box 19">
          <a:extLst>
            <a:ext uri="{FF2B5EF4-FFF2-40B4-BE49-F238E27FC236}">
              <a16:creationId xmlns="" xmlns:a16="http://schemas.microsoft.com/office/drawing/2014/main" id="{00000000-0008-0000-0400-000025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598" name="Text Box 16">
          <a:extLst>
            <a:ext uri="{FF2B5EF4-FFF2-40B4-BE49-F238E27FC236}">
              <a16:creationId xmlns="" xmlns:a16="http://schemas.microsoft.com/office/drawing/2014/main" id="{00000000-0008-0000-0400-000026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599" name="Text Box 17">
          <a:extLst>
            <a:ext uri="{FF2B5EF4-FFF2-40B4-BE49-F238E27FC236}">
              <a16:creationId xmlns="" xmlns:a16="http://schemas.microsoft.com/office/drawing/2014/main" id="{00000000-0008-0000-0400-000027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00" name="Text Box 18">
          <a:extLst>
            <a:ext uri="{FF2B5EF4-FFF2-40B4-BE49-F238E27FC236}">
              <a16:creationId xmlns="" xmlns:a16="http://schemas.microsoft.com/office/drawing/2014/main" id="{00000000-0008-0000-0400-000028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01" name="Text Box 19">
          <a:extLst>
            <a:ext uri="{FF2B5EF4-FFF2-40B4-BE49-F238E27FC236}">
              <a16:creationId xmlns="" xmlns:a16="http://schemas.microsoft.com/office/drawing/2014/main" id="{00000000-0008-0000-0400-000029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02" name="Text Box 15">
          <a:extLst>
            <a:ext uri="{FF2B5EF4-FFF2-40B4-BE49-F238E27FC236}">
              <a16:creationId xmlns="" xmlns:a16="http://schemas.microsoft.com/office/drawing/2014/main" id="{00000000-0008-0000-0400-00002A0A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3" name="Text Box 16">
          <a:extLst>
            <a:ext uri="{FF2B5EF4-FFF2-40B4-BE49-F238E27FC236}">
              <a16:creationId xmlns="" xmlns:a16="http://schemas.microsoft.com/office/drawing/2014/main" id="{00000000-0008-0000-0400-00002B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4" name="Text Box 17">
          <a:extLst>
            <a:ext uri="{FF2B5EF4-FFF2-40B4-BE49-F238E27FC236}">
              <a16:creationId xmlns="" xmlns:a16="http://schemas.microsoft.com/office/drawing/2014/main" id="{00000000-0008-0000-0400-00002C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5" name="Text Box 18">
          <a:extLst>
            <a:ext uri="{FF2B5EF4-FFF2-40B4-BE49-F238E27FC236}">
              <a16:creationId xmlns="" xmlns:a16="http://schemas.microsoft.com/office/drawing/2014/main" id="{00000000-0008-0000-0400-00002D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6" name="Text Box 19">
          <a:extLst>
            <a:ext uri="{FF2B5EF4-FFF2-40B4-BE49-F238E27FC236}">
              <a16:creationId xmlns="" xmlns:a16="http://schemas.microsoft.com/office/drawing/2014/main" id="{00000000-0008-0000-0400-00002E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7" name="Text Box 16">
          <a:extLst>
            <a:ext uri="{FF2B5EF4-FFF2-40B4-BE49-F238E27FC236}">
              <a16:creationId xmlns="" xmlns:a16="http://schemas.microsoft.com/office/drawing/2014/main" id="{00000000-0008-0000-0400-00002F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8" name="Text Box 17">
          <a:extLst>
            <a:ext uri="{FF2B5EF4-FFF2-40B4-BE49-F238E27FC236}">
              <a16:creationId xmlns="" xmlns:a16="http://schemas.microsoft.com/office/drawing/2014/main" id="{00000000-0008-0000-0400-000030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9" name="Text Box 18">
          <a:extLst>
            <a:ext uri="{FF2B5EF4-FFF2-40B4-BE49-F238E27FC236}">
              <a16:creationId xmlns="" xmlns:a16="http://schemas.microsoft.com/office/drawing/2014/main" id="{00000000-0008-0000-0400-000031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0" name="Text Box 16">
          <a:extLst>
            <a:ext uri="{FF2B5EF4-FFF2-40B4-BE49-F238E27FC236}">
              <a16:creationId xmlns="" xmlns:a16="http://schemas.microsoft.com/office/drawing/2014/main" id="{00000000-0008-0000-0400-000032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1" name="Text Box 17">
          <a:extLst>
            <a:ext uri="{FF2B5EF4-FFF2-40B4-BE49-F238E27FC236}">
              <a16:creationId xmlns="" xmlns:a16="http://schemas.microsoft.com/office/drawing/2014/main" id="{00000000-0008-0000-0400-000033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2" name="Text Box 18">
          <a:extLst>
            <a:ext uri="{FF2B5EF4-FFF2-40B4-BE49-F238E27FC236}">
              <a16:creationId xmlns="" xmlns:a16="http://schemas.microsoft.com/office/drawing/2014/main" id="{00000000-0008-0000-0400-000034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3" name="Text Box 19">
          <a:extLst>
            <a:ext uri="{FF2B5EF4-FFF2-40B4-BE49-F238E27FC236}">
              <a16:creationId xmlns="" xmlns:a16="http://schemas.microsoft.com/office/drawing/2014/main" id="{00000000-0008-0000-0400-000035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4" name="Text Box 16">
          <a:extLst>
            <a:ext uri="{FF2B5EF4-FFF2-40B4-BE49-F238E27FC236}">
              <a16:creationId xmlns="" xmlns:a16="http://schemas.microsoft.com/office/drawing/2014/main" id="{00000000-0008-0000-0400-000036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5" name="Text Box 17">
          <a:extLst>
            <a:ext uri="{FF2B5EF4-FFF2-40B4-BE49-F238E27FC236}">
              <a16:creationId xmlns="" xmlns:a16="http://schemas.microsoft.com/office/drawing/2014/main" id="{00000000-0008-0000-0400-000037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6" name="Text Box 18">
          <a:extLst>
            <a:ext uri="{FF2B5EF4-FFF2-40B4-BE49-F238E27FC236}">
              <a16:creationId xmlns="" xmlns:a16="http://schemas.microsoft.com/office/drawing/2014/main" id="{00000000-0008-0000-0400-000038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7" name="Text Box 19">
          <a:extLst>
            <a:ext uri="{FF2B5EF4-FFF2-40B4-BE49-F238E27FC236}">
              <a16:creationId xmlns="" xmlns:a16="http://schemas.microsoft.com/office/drawing/2014/main" id="{00000000-0008-0000-0400-000039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56743"/>
    <xdr:sp macro="" textlink="">
      <xdr:nvSpPr>
        <xdr:cNvPr id="2618" name="Text Box 15">
          <a:extLst>
            <a:ext uri="{FF2B5EF4-FFF2-40B4-BE49-F238E27FC236}">
              <a16:creationId xmlns="" xmlns:a16="http://schemas.microsoft.com/office/drawing/2014/main" id="{00000000-0008-0000-0400-00003A0A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2619" name="Text Box 15">
          <a:extLst>
            <a:ext uri="{FF2B5EF4-FFF2-40B4-BE49-F238E27FC236}">
              <a16:creationId xmlns="" xmlns:a16="http://schemas.microsoft.com/office/drawing/2014/main" id="{00000000-0008-0000-0400-00003B0A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2620" name="Text Box 15">
          <a:extLst>
            <a:ext uri="{FF2B5EF4-FFF2-40B4-BE49-F238E27FC236}">
              <a16:creationId xmlns="" xmlns:a16="http://schemas.microsoft.com/office/drawing/2014/main" id="{00000000-0008-0000-0400-00003C0A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2621" name="Text Box 15">
          <a:extLst>
            <a:ext uri="{FF2B5EF4-FFF2-40B4-BE49-F238E27FC236}">
              <a16:creationId xmlns="" xmlns:a16="http://schemas.microsoft.com/office/drawing/2014/main" id="{00000000-0008-0000-0400-00003D0A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2622" name="Text Box 15">
          <a:extLst>
            <a:ext uri="{FF2B5EF4-FFF2-40B4-BE49-F238E27FC236}">
              <a16:creationId xmlns="" xmlns:a16="http://schemas.microsoft.com/office/drawing/2014/main" id="{00000000-0008-0000-0400-00003E0A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213632"/>
    <xdr:sp macro="" textlink="">
      <xdr:nvSpPr>
        <xdr:cNvPr id="2623" name="Text Box 15">
          <a:extLst>
            <a:ext uri="{FF2B5EF4-FFF2-40B4-BE49-F238E27FC236}">
              <a16:creationId xmlns="" xmlns:a16="http://schemas.microsoft.com/office/drawing/2014/main" id="{00000000-0008-0000-0400-00003F0A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4" name="Text Box 16">
          <a:extLst>
            <a:ext uri="{FF2B5EF4-FFF2-40B4-BE49-F238E27FC236}">
              <a16:creationId xmlns="" xmlns:a16="http://schemas.microsoft.com/office/drawing/2014/main" id="{00000000-0008-0000-0400-000040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5" name="Text Box 17">
          <a:extLst>
            <a:ext uri="{FF2B5EF4-FFF2-40B4-BE49-F238E27FC236}">
              <a16:creationId xmlns="" xmlns:a16="http://schemas.microsoft.com/office/drawing/2014/main" id="{00000000-0008-0000-0400-000041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6" name="Text Box 18">
          <a:extLst>
            <a:ext uri="{FF2B5EF4-FFF2-40B4-BE49-F238E27FC236}">
              <a16:creationId xmlns="" xmlns:a16="http://schemas.microsoft.com/office/drawing/2014/main" id="{00000000-0008-0000-0400-000042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7" name="Text Box 19">
          <a:extLst>
            <a:ext uri="{FF2B5EF4-FFF2-40B4-BE49-F238E27FC236}">
              <a16:creationId xmlns="" xmlns:a16="http://schemas.microsoft.com/office/drawing/2014/main" id="{00000000-0008-0000-0400-000043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28" name="Text Box 16">
          <a:extLst>
            <a:ext uri="{FF2B5EF4-FFF2-40B4-BE49-F238E27FC236}">
              <a16:creationId xmlns="" xmlns:a16="http://schemas.microsoft.com/office/drawing/2014/main" id="{00000000-0008-0000-0400-000044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29" name="Text Box 17">
          <a:extLst>
            <a:ext uri="{FF2B5EF4-FFF2-40B4-BE49-F238E27FC236}">
              <a16:creationId xmlns="" xmlns:a16="http://schemas.microsoft.com/office/drawing/2014/main" id="{00000000-0008-0000-0400-000045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30" name="Text Box 18">
          <a:extLst>
            <a:ext uri="{FF2B5EF4-FFF2-40B4-BE49-F238E27FC236}">
              <a16:creationId xmlns="" xmlns:a16="http://schemas.microsoft.com/office/drawing/2014/main" id="{00000000-0008-0000-0400-000046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31" name="Text Box 19">
          <a:extLst>
            <a:ext uri="{FF2B5EF4-FFF2-40B4-BE49-F238E27FC236}">
              <a16:creationId xmlns="" xmlns:a16="http://schemas.microsoft.com/office/drawing/2014/main" id="{00000000-0008-0000-0400-000047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2" name="Text Box 16">
          <a:extLst>
            <a:ext uri="{FF2B5EF4-FFF2-40B4-BE49-F238E27FC236}">
              <a16:creationId xmlns="" xmlns:a16="http://schemas.microsoft.com/office/drawing/2014/main" id="{00000000-0008-0000-0400-000048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3" name="Text Box 17">
          <a:extLst>
            <a:ext uri="{FF2B5EF4-FFF2-40B4-BE49-F238E27FC236}">
              <a16:creationId xmlns="" xmlns:a16="http://schemas.microsoft.com/office/drawing/2014/main" id="{00000000-0008-0000-0400-000049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4" name="Text Box 18">
          <a:extLst>
            <a:ext uri="{FF2B5EF4-FFF2-40B4-BE49-F238E27FC236}">
              <a16:creationId xmlns="" xmlns:a16="http://schemas.microsoft.com/office/drawing/2014/main" id="{00000000-0008-0000-0400-00004A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5" name="Text Box 19">
          <a:extLst>
            <a:ext uri="{FF2B5EF4-FFF2-40B4-BE49-F238E27FC236}">
              <a16:creationId xmlns="" xmlns:a16="http://schemas.microsoft.com/office/drawing/2014/main" id="{00000000-0008-0000-0400-00004B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36" name="Text Box 15">
          <a:extLst>
            <a:ext uri="{FF2B5EF4-FFF2-40B4-BE49-F238E27FC236}">
              <a16:creationId xmlns="" xmlns:a16="http://schemas.microsoft.com/office/drawing/2014/main" id="{00000000-0008-0000-0400-00004C0A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7" name="Text Box 16">
          <a:extLst>
            <a:ext uri="{FF2B5EF4-FFF2-40B4-BE49-F238E27FC236}">
              <a16:creationId xmlns="" xmlns:a16="http://schemas.microsoft.com/office/drawing/2014/main" id="{00000000-0008-0000-0400-00004D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8" name="Text Box 17">
          <a:extLst>
            <a:ext uri="{FF2B5EF4-FFF2-40B4-BE49-F238E27FC236}">
              <a16:creationId xmlns="" xmlns:a16="http://schemas.microsoft.com/office/drawing/2014/main" id="{00000000-0008-0000-0400-00004E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9" name="Text Box 18">
          <a:extLst>
            <a:ext uri="{FF2B5EF4-FFF2-40B4-BE49-F238E27FC236}">
              <a16:creationId xmlns="" xmlns:a16="http://schemas.microsoft.com/office/drawing/2014/main" id="{00000000-0008-0000-0400-00004F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40" name="Text Box 19">
          <a:extLst>
            <a:ext uri="{FF2B5EF4-FFF2-40B4-BE49-F238E27FC236}">
              <a16:creationId xmlns="" xmlns:a16="http://schemas.microsoft.com/office/drawing/2014/main" id="{00000000-0008-0000-0400-000050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504825</xdr:rowOff>
    </xdr:from>
    <xdr:ext cx="95250" cy="442269"/>
    <xdr:sp macro="" textlink="">
      <xdr:nvSpPr>
        <xdr:cNvPr id="2641" name="Text Box 15">
          <a:extLst>
            <a:ext uri="{FF2B5EF4-FFF2-40B4-BE49-F238E27FC236}">
              <a16:creationId xmlns="" xmlns:a16="http://schemas.microsoft.com/office/drawing/2014/main" id="{00000000-0008-0000-0400-0000510A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2" name="Text Box 16">
          <a:extLst>
            <a:ext uri="{FF2B5EF4-FFF2-40B4-BE49-F238E27FC236}">
              <a16:creationId xmlns="" xmlns:a16="http://schemas.microsoft.com/office/drawing/2014/main" id="{00000000-0008-0000-0400-000052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3" name="Text Box 17">
          <a:extLst>
            <a:ext uri="{FF2B5EF4-FFF2-40B4-BE49-F238E27FC236}">
              <a16:creationId xmlns="" xmlns:a16="http://schemas.microsoft.com/office/drawing/2014/main" id="{00000000-0008-0000-0400-000053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4" name="Text Box 18">
          <a:extLst>
            <a:ext uri="{FF2B5EF4-FFF2-40B4-BE49-F238E27FC236}">
              <a16:creationId xmlns="" xmlns:a16="http://schemas.microsoft.com/office/drawing/2014/main" id="{00000000-0008-0000-0400-000054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5" name="Text Box 16">
          <a:extLst>
            <a:ext uri="{FF2B5EF4-FFF2-40B4-BE49-F238E27FC236}">
              <a16:creationId xmlns="" xmlns:a16="http://schemas.microsoft.com/office/drawing/2014/main" id="{00000000-0008-0000-0400-000055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6" name="Text Box 17">
          <a:extLst>
            <a:ext uri="{FF2B5EF4-FFF2-40B4-BE49-F238E27FC236}">
              <a16:creationId xmlns="" xmlns:a16="http://schemas.microsoft.com/office/drawing/2014/main" id="{00000000-0008-0000-0400-000056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7" name="Text Box 18">
          <a:extLst>
            <a:ext uri="{FF2B5EF4-FFF2-40B4-BE49-F238E27FC236}">
              <a16:creationId xmlns="" xmlns:a16="http://schemas.microsoft.com/office/drawing/2014/main" id="{00000000-0008-0000-0400-000057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8" name="Text Box 19">
          <a:extLst>
            <a:ext uri="{FF2B5EF4-FFF2-40B4-BE49-F238E27FC236}">
              <a16:creationId xmlns="" xmlns:a16="http://schemas.microsoft.com/office/drawing/2014/main" id="{00000000-0008-0000-0400-000058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9" name="Text Box 16">
          <a:extLst>
            <a:ext uri="{FF2B5EF4-FFF2-40B4-BE49-F238E27FC236}">
              <a16:creationId xmlns="" xmlns:a16="http://schemas.microsoft.com/office/drawing/2014/main" id="{00000000-0008-0000-0400-000059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50" name="Text Box 17">
          <a:extLst>
            <a:ext uri="{FF2B5EF4-FFF2-40B4-BE49-F238E27FC236}">
              <a16:creationId xmlns="" xmlns:a16="http://schemas.microsoft.com/office/drawing/2014/main" id="{00000000-0008-0000-0400-00005A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51" name="Text Box 18">
          <a:extLst>
            <a:ext uri="{FF2B5EF4-FFF2-40B4-BE49-F238E27FC236}">
              <a16:creationId xmlns="" xmlns:a16="http://schemas.microsoft.com/office/drawing/2014/main" id="{00000000-0008-0000-0400-00005B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52" name="Text Box 15">
          <a:extLst>
            <a:ext uri="{FF2B5EF4-FFF2-40B4-BE49-F238E27FC236}">
              <a16:creationId xmlns="" xmlns:a16="http://schemas.microsoft.com/office/drawing/2014/main" id="{00000000-0008-0000-0400-00005C0A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3" name="Text Box 16">
          <a:extLst>
            <a:ext uri="{FF2B5EF4-FFF2-40B4-BE49-F238E27FC236}">
              <a16:creationId xmlns="" xmlns:a16="http://schemas.microsoft.com/office/drawing/2014/main" id="{00000000-0008-0000-0400-00005D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4" name="Text Box 17">
          <a:extLst>
            <a:ext uri="{FF2B5EF4-FFF2-40B4-BE49-F238E27FC236}">
              <a16:creationId xmlns="" xmlns:a16="http://schemas.microsoft.com/office/drawing/2014/main" id="{00000000-0008-0000-0400-00005E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5" name="Text Box 18">
          <a:extLst>
            <a:ext uri="{FF2B5EF4-FFF2-40B4-BE49-F238E27FC236}">
              <a16:creationId xmlns="" xmlns:a16="http://schemas.microsoft.com/office/drawing/2014/main" id="{00000000-0008-0000-0400-00005F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6" name="Text Box 19">
          <a:extLst>
            <a:ext uri="{FF2B5EF4-FFF2-40B4-BE49-F238E27FC236}">
              <a16:creationId xmlns="" xmlns:a16="http://schemas.microsoft.com/office/drawing/2014/main" id="{00000000-0008-0000-0400-000060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7" name="Text Box 16">
          <a:extLst>
            <a:ext uri="{FF2B5EF4-FFF2-40B4-BE49-F238E27FC236}">
              <a16:creationId xmlns="" xmlns:a16="http://schemas.microsoft.com/office/drawing/2014/main" id="{00000000-0008-0000-0400-000061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8" name="Text Box 17">
          <a:extLst>
            <a:ext uri="{FF2B5EF4-FFF2-40B4-BE49-F238E27FC236}">
              <a16:creationId xmlns="" xmlns:a16="http://schemas.microsoft.com/office/drawing/2014/main" id="{00000000-0008-0000-0400-000062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9" name="Text Box 18">
          <a:extLst>
            <a:ext uri="{FF2B5EF4-FFF2-40B4-BE49-F238E27FC236}">
              <a16:creationId xmlns="" xmlns:a16="http://schemas.microsoft.com/office/drawing/2014/main" id="{00000000-0008-0000-0400-000063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60" name="Text Box 19">
          <a:extLst>
            <a:ext uri="{FF2B5EF4-FFF2-40B4-BE49-F238E27FC236}">
              <a16:creationId xmlns="" xmlns:a16="http://schemas.microsoft.com/office/drawing/2014/main" id="{00000000-0008-0000-0400-000064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1" name="Text Box 16">
          <a:extLst>
            <a:ext uri="{FF2B5EF4-FFF2-40B4-BE49-F238E27FC236}">
              <a16:creationId xmlns="" xmlns:a16="http://schemas.microsoft.com/office/drawing/2014/main" id="{00000000-0008-0000-0400-0000650A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2" name="Text Box 17">
          <a:extLst>
            <a:ext uri="{FF2B5EF4-FFF2-40B4-BE49-F238E27FC236}">
              <a16:creationId xmlns="" xmlns:a16="http://schemas.microsoft.com/office/drawing/2014/main" id="{00000000-0008-0000-0400-0000660A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3" name="Text Box 18">
          <a:extLst>
            <a:ext uri="{FF2B5EF4-FFF2-40B4-BE49-F238E27FC236}">
              <a16:creationId xmlns="" xmlns:a16="http://schemas.microsoft.com/office/drawing/2014/main" id="{00000000-0008-0000-0400-0000670A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4" name="Text Box 19">
          <a:extLst>
            <a:ext uri="{FF2B5EF4-FFF2-40B4-BE49-F238E27FC236}">
              <a16:creationId xmlns="" xmlns:a16="http://schemas.microsoft.com/office/drawing/2014/main" id="{00000000-0008-0000-0400-0000680A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65" name="Text Box 15">
          <a:extLst>
            <a:ext uri="{FF2B5EF4-FFF2-40B4-BE49-F238E27FC236}">
              <a16:creationId xmlns="" xmlns:a16="http://schemas.microsoft.com/office/drawing/2014/main" id="{00000000-0008-0000-0400-0000690A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6" name="Text Box 16">
          <a:extLst>
            <a:ext uri="{FF2B5EF4-FFF2-40B4-BE49-F238E27FC236}">
              <a16:creationId xmlns="" xmlns:a16="http://schemas.microsoft.com/office/drawing/2014/main" id="{00000000-0008-0000-0400-00006A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7" name="Text Box 17">
          <a:extLst>
            <a:ext uri="{FF2B5EF4-FFF2-40B4-BE49-F238E27FC236}">
              <a16:creationId xmlns="" xmlns:a16="http://schemas.microsoft.com/office/drawing/2014/main" id="{00000000-0008-0000-0400-00006B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8" name="Text Box 18">
          <a:extLst>
            <a:ext uri="{FF2B5EF4-FFF2-40B4-BE49-F238E27FC236}">
              <a16:creationId xmlns="" xmlns:a16="http://schemas.microsoft.com/office/drawing/2014/main" id="{00000000-0008-0000-0400-00006C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9" name="Text Box 19">
          <a:extLst>
            <a:ext uri="{FF2B5EF4-FFF2-40B4-BE49-F238E27FC236}">
              <a16:creationId xmlns="" xmlns:a16="http://schemas.microsoft.com/office/drawing/2014/main" id="{00000000-0008-0000-0400-00006D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70" name="Text Box 16">
          <a:extLst>
            <a:ext uri="{FF2B5EF4-FFF2-40B4-BE49-F238E27FC236}">
              <a16:creationId xmlns="" xmlns:a16="http://schemas.microsoft.com/office/drawing/2014/main" id="{00000000-0008-0000-0400-00006E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71" name="Text Box 17">
          <a:extLst>
            <a:ext uri="{FF2B5EF4-FFF2-40B4-BE49-F238E27FC236}">
              <a16:creationId xmlns="" xmlns:a16="http://schemas.microsoft.com/office/drawing/2014/main" id="{00000000-0008-0000-0400-00006F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41</xdr:row>
      <xdr:rowOff>15875</xdr:rowOff>
    </xdr:from>
    <xdr:ext cx="95250" cy="171450"/>
    <xdr:sp macro="" textlink="">
      <xdr:nvSpPr>
        <xdr:cNvPr id="2672" name="Text Box 18">
          <a:extLst>
            <a:ext uri="{FF2B5EF4-FFF2-40B4-BE49-F238E27FC236}">
              <a16:creationId xmlns="" xmlns:a16="http://schemas.microsoft.com/office/drawing/2014/main" id="{00000000-0008-0000-0400-0000700A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3" name="Text Box 16">
          <a:extLst>
            <a:ext uri="{FF2B5EF4-FFF2-40B4-BE49-F238E27FC236}">
              <a16:creationId xmlns="" xmlns:a16="http://schemas.microsoft.com/office/drawing/2014/main" id="{00000000-0008-0000-0400-000071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4" name="Text Box 17">
          <a:extLst>
            <a:ext uri="{FF2B5EF4-FFF2-40B4-BE49-F238E27FC236}">
              <a16:creationId xmlns="" xmlns:a16="http://schemas.microsoft.com/office/drawing/2014/main" id="{00000000-0008-0000-0400-000072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5" name="Text Box 18">
          <a:extLst>
            <a:ext uri="{FF2B5EF4-FFF2-40B4-BE49-F238E27FC236}">
              <a16:creationId xmlns="" xmlns:a16="http://schemas.microsoft.com/office/drawing/2014/main" id="{00000000-0008-0000-0400-000073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6" name="Text Box 19">
          <a:extLst>
            <a:ext uri="{FF2B5EF4-FFF2-40B4-BE49-F238E27FC236}">
              <a16:creationId xmlns="" xmlns:a16="http://schemas.microsoft.com/office/drawing/2014/main" id="{00000000-0008-0000-0400-000074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7" name="Text Box 16">
          <a:extLst>
            <a:ext uri="{FF2B5EF4-FFF2-40B4-BE49-F238E27FC236}">
              <a16:creationId xmlns="" xmlns:a16="http://schemas.microsoft.com/office/drawing/2014/main" id="{00000000-0008-0000-0400-000075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78" name="Text Box 15">
          <a:extLst>
            <a:ext uri="{FF2B5EF4-FFF2-40B4-BE49-F238E27FC236}">
              <a16:creationId xmlns="" xmlns:a16="http://schemas.microsoft.com/office/drawing/2014/main" id="{00000000-0008-0000-0400-0000760A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8496"/>
    <xdr:sp macro="" textlink="">
      <xdr:nvSpPr>
        <xdr:cNvPr id="2679" name="Text Box 15">
          <a:extLst>
            <a:ext uri="{FF2B5EF4-FFF2-40B4-BE49-F238E27FC236}">
              <a16:creationId xmlns="" xmlns:a16="http://schemas.microsoft.com/office/drawing/2014/main" id="{00000000-0008-0000-0400-0000770A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2680" name="Text Box 15">
          <a:extLst>
            <a:ext uri="{FF2B5EF4-FFF2-40B4-BE49-F238E27FC236}">
              <a16:creationId xmlns="" xmlns:a16="http://schemas.microsoft.com/office/drawing/2014/main" id="{00000000-0008-0000-0400-0000780A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2681" name="Text Box 15">
          <a:extLst>
            <a:ext uri="{FF2B5EF4-FFF2-40B4-BE49-F238E27FC236}">
              <a16:creationId xmlns="" xmlns:a16="http://schemas.microsoft.com/office/drawing/2014/main" id="{00000000-0008-0000-0400-0000790A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2682" name="Text Box 15">
          <a:extLst>
            <a:ext uri="{FF2B5EF4-FFF2-40B4-BE49-F238E27FC236}">
              <a16:creationId xmlns="" xmlns:a16="http://schemas.microsoft.com/office/drawing/2014/main" id="{00000000-0008-0000-0400-00007A0A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2683" name="Text Box 15">
          <a:extLst>
            <a:ext uri="{FF2B5EF4-FFF2-40B4-BE49-F238E27FC236}">
              <a16:creationId xmlns="" xmlns:a16="http://schemas.microsoft.com/office/drawing/2014/main" id="{00000000-0008-0000-0400-00007B0A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84" name="Text Box 15">
          <a:extLst>
            <a:ext uri="{FF2B5EF4-FFF2-40B4-BE49-F238E27FC236}">
              <a16:creationId xmlns="" xmlns:a16="http://schemas.microsoft.com/office/drawing/2014/main" id="{00000000-0008-0000-0400-00007C0A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5" name="Text Box 16">
          <a:extLst>
            <a:ext uri="{FF2B5EF4-FFF2-40B4-BE49-F238E27FC236}">
              <a16:creationId xmlns="" xmlns:a16="http://schemas.microsoft.com/office/drawing/2014/main" id="{00000000-0008-0000-0400-00007D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6" name="Text Box 17">
          <a:extLst>
            <a:ext uri="{FF2B5EF4-FFF2-40B4-BE49-F238E27FC236}">
              <a16:creationId xmlns="" xmlns:a16="http://schemas.microsoft.com/office/drawing/2014/main" id="{00000000-0008-0000-0400-00007E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7" name="Text Box 18">
          <a:extLst>
            <a:ext uri="{FF2B5EF4-FFF2-40B4-BE49-F238E27FC236}">
              <a16:creationId xmlns="" xmlns:a16="http://schemas.microsoft.com/office/drawing/2014/main" id="{00000000-0008-0000-0400-00007F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8" name="Text Box 19">
          <a:extLst>
            <a:ext uri="{FF2B5EF4-FFF2-40B4-BE49-F238E27FC236}">
              <a16:creationId xmlns="" xmlns:a16="http://schemas.microsoft.com/office/drawing/2014/main" id="{00000000-0008-0000-0400-000080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89" name="Text Box 16">
          <a:extLst>
            <a:ext uri="{FF2B5EF4-FFF2-40B4-BE49-F238E27FC236}">
              <a16:creationId xmlns="" xmlns:a16="http://schemas.microsoft.com/office/drawing/2014/main" id="{00000000-0008-0000-0400-000081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0" name="Text Box 17">
          <a:extLst>
            <a:ext uri="{FF2B5EF4-FFF2-40B4-BE49-F238E27FC236}">
              <a16:creationId xmlns="" xmlns:a16="http://schemas.microsoft.com/office/drawing/2014/main" id="{00000000-0008-0000-0400-000082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1" name="Text Box 18">
          <a:extLst>
            <a:ext uri="{FF2B5EF4-FFF2-40B4-BE49-F238E27FC236}">
              <a16:creationId xmlns="" xmlns:a16="http://schemas.microsoft.com/office/drawing/2014/main" id="{00000000-0008-0000-0400-000083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2" name="Text Box 19">
          <a:extLst>
            <a:ext uri="{FF2B5EF4-FFF2-40B4-BE49-F238E27FC236}">
              <a16:creationId xmlns="" xmlns:a16="http://schemas.microsoft.com/office/drawing/2014/main" id="{00000000-0008-0000-0400-000084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3" name="Text Box 16">
          <a:extLst>
            <a:ext uri="{FF2B5EF4-FFF2-40B4-BE49-F238E27FC236}">
              <a16:creationId xmlns="" xmlns:a16="http://schemas.microsoft.com/office/drawing/2014/main" id="{00000000-0008-0000-0400-000085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4" name="Text Box 17">
          <a:extLst>
            <a:ext uri="{FF2B5EF4-FFF2-40B4-BE49-F238E27FC236}">
              <a16:creationId xmlns="" xmlns:a16="http://schemas.microsoft.com/office/drawing/2014/main" id="{00000000-0008-0000-0400-000086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5" name="Text Box 18">
          <a:extLst>
            <a:ext uri="{FF2B5EF4-FFF2-40B4-BE49-F238E27FC236}">
              <a16:creationId xmlns="" xmlns:a16="http://schemas.microsoft.com/office/drawing/2014/main" id="{00000000-0008-0000-0400-000087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6" name="Text Box 19">
          <a:extLst>
            <a:ext uri="{FF2B5EF4-FFF2-40B4-BE49-F238E27FC236}">
              <a16:creationId xmlns="" xmlns:a16="http://schemas.microsoft.com/office/drawing/2014/main" id="{00000000-0008-0000-0400-000088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697" name="Text Box 15">
          <a:extLst>
            <a:ext uri="{FF2B5EF4-FFF2-40B4-BE49-F238E27FC236}">
              <a16:creationId xmlns="" xmlns:a16="http://schemas.microsoft.com/office/drawing/2014/main" id="{00000000-0008-0000-0400-0000890A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98" name="Text Box 16">
          <a:extLst>
            <a:ext uri="{FF2B5EF4-FFF2-40B4-BE49-F238E27FC236}">
              <a16:creationId xmlns="" xmlns:a16="http://schemas.microsoft.com/office/drawing/2014/main" id="{00000000-0008-0000-0400-00008A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99" name="Text Box 17">
          <a:extLst>
            <a:ext uri="{FF2B5EF4-FFF2-40B4-BE49-F238E27FC236}">
              <a16:creationId xmlns="" xmlns:a16="http://schemas.microsoft.com/office/drawing/2014/main" id="{00000000-0008-0000-0400-00008B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00" name="Text Box 18">
          <a:extLst>
            <a:ext uri="{FF2B5EF4-FFF2-40B4-BE49-F238E27FC236}">
              <a16:creationId xmlns="" xmlns:a16="http://schemas.microsoft.com/office/drawing/2014/main" id="{00000000-0008-0000-0400-00008C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01" name="Text Box 19">
          <a:extLst>
            <a:ext uri="{FF2B5EF4-FFF2-40B4-BE49-F238E27FC236}">
              <a16:creationId xmlns="" xmlns:a16="http://schemas.microsoft.com/office/drawing/2014/main" id="{00000000-0008-0000-0400-00008D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2" name="Text Box 16">
          <a:extLst>
            <a:ext uri="{FF2B5EF4-FFF2-40B4-BE49-F238E27FC236}">
              <a16:creationId xmlns="" xmlns:a16="http://schemas.microsoft.com/office/drawing/2014/main" id="{00000000-0008-0000-0400-00008E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3" name="Text Box 17">
          <a:extLst>
            <a:ext uri="{FF2B5EF4-FFF2-40B4-BE49-F238E27FC236}">
              <a16:creationId xmlns="" xmlns:a16="http://schemas.microsoft.com/office/drawing/2014/main" id="{00000000-0008-0000-0400-00008F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4" name="Text Box 18">
          <a:extLst>
            <a:ext uri="{FF2B5EF4-FFF2-40B4-BE49-F238E27FC236}">
              <a16:creationId xmlns="" xmlns:a16="http://schemas.microsoft.com/office/drawing/2014/main" id="{00000000-0008-0000-0400-000090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5" name="Text Box 16">
          <a:extLst>
            <a:ext uri="{FF2B5EF4-FFF2-40B4-BE49-F238E27FC236}">
              <a16:creationId xmlns="" xmlns:a16="http://schemas.microsoft.com/office/drawing/2014/main" id="{00000000-0008-0000-0400-000091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6" name="Text Box 17">
          <a:extLst>
            <a:ext uri="{FF2B5EF4-FFF2-40B4-BE49-F238E27FC236}">
              <a16:creationId xmlns="" xmlns:a16="http://schemas.microsoft.com/office/drawing/2014/main" id="{00000000-0008-0000-0400-000092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7" name="Text Box 18">
          <a:extLst>
            <a:ext uri="{FF2B5EF4-FFF2-40B4-BE49-F238E27FC236}">
              <a16:creationId xmlns="" xmlns:a16="http://schemas.microsoft.com/office/drawing/2014/main" id="{00000000-0008-0000-0400-000093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8" name="Text Box 19">
          <a:extLst>
            <a:ext uri="{FF2B5EF4-FFF2-40B4-BE49-F238E27FC236}">
              <a16:creationId xmlns="" xmlns:a16="http://schemas.microsoft.com/office/drawing/2014/main" id="{00000000-0008-0000-0400-000094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9" name="Text Box 16">
          <a:extLst>
            <a:ext uri="{FF2B5EF4-FFF2-40B4-BE49-F238E27FC236}">
              <a16:creationId xmlns="" xmlns:a16="http://schemas.microsoft.com/office/drawing/2014/main" id="{00000000-0008-0000-0400-000095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0" name="Text Box 17">
          <a:extLst>
            <a:ext uri="{FF2B5EF4-FFF2-40B4-BE49-F238E27FC236}">
              <a16:creationId xmlns="" xmlns:a16="http://schemas.microsoft.com/office/drawing/2014/main" id="{00000000-0008-0000-0400-000096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1" name="Text Box 18">
          <a:extLst>
            <a:ext uri="{FF2B5EF4-FFF2-40B4-BE49-F238E27FC236}">
              <a16:creationId xmlns="" xmlns:a16="http://schemas.microsoft.com/office/drawing/2014/main" id="{00000000-0008-0000-0400-000097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2" name="Text Box 19">
          <a:extLst>
            <a:ext uri="{FF2B5EF4-FFF2-40B4-BE49-F238E27FC236}">
              <a16:creationId xmlns="" xmlns:a16="http://schemas.microsoft.com/office/drawing/2014/main" id="{00000000-0008-0000-0400-000098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56743"/>
    <xdr:sp macro="" textlink="">
      <xdr:nvSpPr>
        <xdr:cNvPr id="2713" name="Text Box 15">
          <a:extLst>
            <a:ext uri="{FF2B5EF4-FFF2-40B4-BE49-F238E27FC236}">
              <a16:creationId xmlns="" xmlns:a16="http://schemas.microsoft.com/office/drawing/2014/main" id="{00000000-0008-0000-0400-0000990A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2714" name="Text Box 15">
          <a:extLst>
            <a:ext uri="{FF2B5EF4-FFF2-40B4-BE49-F238E27FC236}">
              <a16:creationId xmlns="" xmlns:a16="http://schemas.microsoft.com/office/drawing/2014/main" id="{00000000-0008-0000-0400-00009A0A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2715" name="Text Box 15">
          <a:extLst>
            <a:ext uri="{FF2B5EF4-FFF2-40B4-BE49-F238E27FC236}">
              <a16:creationId xmlns="" xmlns:a16="http://schemas.microsoft.com/office/drawing/2014/main" id="{00000000-0008-0000-0400-00009B0A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2716" name="Text Box 15">
          <a:extLst>
            <a:ext uri="{FF2B5EF4-FFF2-40B4-BE49-F238E27FC236}">
              <a16:creationId xmlns="" xmlns:a16="http://schemas.microsoft.com/office/drawing/2014/main" id="{00000000-0008-0000-0400-00009C0A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2717" name="Text Box 15">
          <a:extLst>
            <a:ext uri="{FF2B5EF4-FFF2-40B4-BE49-F238E27FC236}">
              <a16:creationId xmlns="" xmlns:a16="http://schemas.microsoft.com/office/drawing/2014/main" id="{00000000-0008-0000-0400-00009D0A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2718" name="Text Box 15">
          <a:extLst>
            <a:ext uri="{FF2B5EF4-FFF2-40B4-BE49-F238E27FC236}">
              <a16:creationId xmlns="" xmlns:a16="http://schemas.microsoft.com/office/drawing/2014/main" id="{00000000-0008-0000-0400-00009E0A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19" name="Text Box 16">
          <a:extLst>
            <a:ext uri="{FF2B5EF4-FFF2-40B4-BE49-F238E27FC236}">
              <a16:creationId xmlns="" xmlns:a16="http://schemas.microsoft.com/office/drawing/2014/main" id="{00000000-0008-0000-0400-00009F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0" name="Text Box 17">
          <a:extLst>
            <a:ext uri="{FF2B5EF4-FFF2-40B4-BE49-F238E27FC236}">
              <a16:creationId xmlns="" xmlns:a16="http://schemas.microsoft.com/office/drawing/2014/main" id="{00000000-0008-0000-0400-0000A0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1" name="Text Box 18">
          <a:extLst>
            <a:ext uri="{FF2B5EF4-FFF2-40B4-BE49-F238E27FC236}">
              <a16:creationId xmlns="" xmlns:a16="http://schemas.microsoft.com/office/drawing/2014/main" id="{00000000-0008-0000-0400-0000A1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2" name="Text Box 19">
          <a:extLst>
            <a:ext uri="{FF2B5EF4-FFF2-40B4-BE49-F238E27FC236}">
              <a16:creationId xmlns="" xmlns:a16="http://schemas.microsoft.com/office/drawing/2014/main" id="{00000000-0008-0000-0400-0000A2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3" name="Text Box 16">
          <a:extLst>
            <a:ext uri="{FF2B5EF4-FFF2-40B4-BE49-F238E27FC236}">
              <a16:creationId xmlns="" xmlns:a16="http://schemas.microsoft.com/office/drawing/2014/main" id="{00000000-0008-0000-0400-0000A3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4" name="Text Box 17">
          <a:extLst>
            <a:ext uri="{FF2B5EF4-FFF2-40B4-BE49-F238E27FC236}">
              <a16:creationId xmlns="" xmlns:a16="http://schemas.microsoft.com/office/drawing/2014/main" id="{00000000-0008-0000-0400-0000A4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5" name="Text Box 18">
          <a:extLst>
            <a:ext uri="{FF2B5EF4-FFF2-40B4-BE49-F238E27FC236}">
              <a16:creationId xmlns="" xmlns:a16="http://schemas.microsoft.com/office/drawing/2014/main" id="{00000000-0008-0000-0400-0000A5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6" name="Text Box 19">
          <a:extLst>
            <a:ext uri="{FF2B5EF4-FFF2-40B4-BE49-F238E27FC236}">
              <a16:creationId xmlns="" xmlns:a16="http://schemas.microsoft.com/office/drawing/2014/main" id="{00000000-0008-0000-0400-0000A6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7" name="Text Box 16">
          <a:extLst>
            <a:ext uri="{FF2B5EF4-FFF2-40B4-BE49-F238E27FC236}">
              <a16:creationId xmlns="" xmlns:a16="http://schemas.microsoft.com/office/drawing/2014/main" id="{00000000-0008-0000-0400-0000A7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8" name="Text Box 17">
          <a:extLst>
            <a:ext uri="{FF2B5EF4-FFF2-40B4-BE49-F238E27FC236}">
              <a16:creationId xmlns="" xmlns:a16="http://schemas.microsoft.com/office/drawing/2014/main" id="{00000000-0008-0000-0400-0000A8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9" name="Text Box 18">
          <a:extLst>
            <a:ext uri="{FF2B5EF4-FFF2-40B4-BE49-F238E27FC236}">
              <a16:creationId xmlns="" xmlns:a16="http://schemas.microsoft.com/office/drawing/2014/main" id="{00000000-0008-0000-0400-0000A9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30" name="Text Box 19">
          <a:extLst>
            <a:ext uri="{FF2B5EF4-FFF2-40B4-BE49-F238E27FC236}">
              <a16:creationId xmlns="" xmlns:a16="http://schemas.microsoft.com/office/drawing/2014/main" id="{00000000-0008-0000-0400-0000AA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731" name="Text Box 15">
          <a:extLst>
            <a:ext uri="{FF2B5EF4-FFF2-40B4-BE49-F238E27FC236}">
              <a16:creationId xmlns="" xmlns:a16="http://schemas.microsoft.com/office/drawing/2014/main" id="{00000000-0008-0000-0400-0000AB0A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2" name="Text Box 16">
          <a:extLst>
            <a:ext uri="{FF2B5EF4-FFF2-40B4-BE49-F238E27FC236}">
              <a16:creationId xmlns="" xmlns:a16="http://schemas.microsoft.com/office/drawing/2014/main" id="{00000000-0008-0000-0400-0000AC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3" name="Text Box 17">
          <a:extLst>
            <a:ext uri="{FF2B5EF4-FFF2-40B4-BE49-F238E27FC236}">
              <a16:creationId xmlns="" xmlns:a16="http://schemas.microsoft.com/office/drawing/2014/main" id="{00000000-0008-0000-0400-0000AD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4" name="Text Box 18">
          <a:extLst>
            <a:ext uri="{FF2B5EF4-FFF2-40B4-BE49-F238E27FC236}">
              <a16:creationId xmlns="" xmlns:a16="http://schemas.microsoft.com/office/drawing/2014/main" id="{00000000-0008-0000-0400-0000AE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5" name="Text Box 19">
          <a:extLst>
            <a:ext uri="{FF2B5EF4-FFF2-40B4-BE49-F238E27FC236}">
              <a16:creationId xmlns="" xmlns:a16="http://schemas.microsoft.com/office/drawing/2014/main" id="{00000000-0008-0000-0400-0000AF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504825</xdr:rowOff>
    </xdr:from>
    <xdr:ext cx="95250" cy="442269"/>
    <xdr:sp macro="" textlink="">
      <xdr:nvSpPr>
        <xdr:cNvPr id="2736" name="Text Box 15">
          <a:extLst>
            <a:ext uri="{FF2B5EF4-FFF2-40B4-BE49-F238E27FC236}">
              <a16:creationId xmlns="" xmlns:a16="http://schemas.microsoft.com/office/drawing/2014/main" id="{00000000-0008-0000-0400-0000B00A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7" name="Text Box 16">
          <a:extLst>
            <a:ext uri="{FF2B5EF4-FFF2-40B4-BE49-F238E27FC236}">
              <a16:creationId xmlns="" xmlns:a16="http://schemas.microsoft.com/office/drawing/2014/main" id="{00000000-0008-0000-0400-0000B1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8" name="Text Box 17">
          <a:extLst>
            <a:ext uri="{FF2B5EF4-FFF2-40B4-BE49-F238E27FC236}">
              <a16:creationId xmlns="" xmlns:a16="http://schemas.microsoft.com/office/drawing/2014/main" id="{00000000-0008-0000-0400-0000B2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9" name="Text Box 18">
          <a:extLst>
            <a:ext uri="{FF2B5EF4-FFF2-40B4-BE49-F238E27FC236}">
              <a16:creationId xmlns="" xmlns:a16="http://schemas.microsoft.com/office/drawing/2014/main" id="{00000000-0008-0000-0400-0000B3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0" name="Text Box 16">
          <a:extLst>
            <a:ext uri="{FF2B5EF4-FFF2-40B4-BE49-F238E27FC236}">
              <a16:creationId xmlns="" xmlns:a16="http://schemas.microsoft.com/office/drawing/2014/main" id="{00000000-0008-0000-0400-0000B4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1" name="Text Box 17">
          <a:extLst>
            <a:ext uri="{FF2B5EF4-FFF2-40B4-BE49-F238E27FC236}">
              <a16:creationId xmlns="" xmlns:a16="http://schemas.microsoft.com/office/drawing/2014/main" id="{00000000-0008-0000-0400-0000B5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2" name="Text Box 18">
          <a:extLst>
            <a:ext uri="{FF2B5EF4-FFF2-40B4-BE49-F238E27FC236}">
              <a16:creationId xmlns="" xmlns:a16="http://schemas.microsoft.com/office/drawing/2014/main" id="{00000000-0008-0000-0400-0000B6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3" name="Text Box 19">
          <a:extLst>
            <a:ext uri="{FF2B5EF4-FFF2-40B4-BE49-F238E27FC236}">
              <a16:creationId xmlns="" xmlns:a16="http://schemas.microsoft.com/office/drawing/2014/main" id="{00000000-0008-0000-0400-0000B7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4" name="Text Box 16">
          <a:extLst>
            <a:ext uri="{FF2B5EF4-FFF2-40B4-BE49-F238E27FC236}">
              <a16:creationId xmlns="" xmlns:a16="http://schemas.microsoft.com/office/drawing/2014/main" id="{00000000-0008-0000-0400-0000B8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5" name="Text Box 17">
          <a:extLst>
            <a:ext uri="{FF2B5EF4-FFF2-40B4-BE49-F238E27FC236}">
              <a16:creationId xmlns="" xmlns:a16="http://schemas.microsoft.com/office/drawing/2014/main" id="{00000000-0008-0000-0400-0000B9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6" name="Text Box 18">
          <a:extLst>
            <a:ext uri="{FF2B5EF4-FFF2-40B4-BE49-F238E27FC236}">
              <a16:creationId xmlns="" xmlns:a16="http://schemas.microsoft.com/office/drawing/2014/main" id="{00000000-0008-0000-0400-0000BA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47" name="Text Box 15">
          <a:extLst>
            <a:ext uri="{FF2B5EF4-FFF2-40B4-BE49-F238E27FC236}">
              <a16:creationId xmlns="" xmlns:a16="http://schemas.microsoft.com/office/drawing/2014/main" id="{00000000-0008-0000-0400-0000BB0A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48" name="Text Box 16">
          <a:extLst>
            <a:ext uri="{FF2B5EF4-FFF2-40B4-BE49-F238E27FC236}">
              <a16:creationId xmlns="" xmlns:a16="http://schemas.microsoft.com/office/drawing/2014/main" id="{00000000-0008-0000-0400-0000BC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49" name="Text Box 17">
          <a:extLst>
            <a:ext uri="{FF2B5EF4-FFF2-40B4-BE49-F238E27FC236}">
              <a16:creationId xmlns="" xmlns:a16="http://schemas.microsoft.com/office/drawing/2014/main" id="{00000000-0008-0000-0400-0000BD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50" name="Text Box 18">
          <a:extLst>
            <a:ext uri="{FF2B5EF4-FFF2-40B4-BE49-F238E27FC236}">
              <a16:creationId xmlns="" xmlns:a16="http://schemas.microsoft.com/office/drawing/2014/main" id="{00000000-0008-0000-0400-0000BE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51" name="Text Box 19">
          <a:extLst>
            <a:ext uri="{FF2B5EF4-FFF2-40B4-BE49-F238E27FC236}">
              <a16:creationId xmlns="" xmlns:a16="http://schemas.microsoft.com/office/drawing/2014/main" id="{00000000-0008-0000-0400-0000BF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2" name="Text Box 16">
          <a:extLst>
            <a:ext uri="{FF2B5EF4-FFF2-40B4-BE49-F238E27FC236}">
              <a16:creationId xmlns="" xmlns:a16="http://schemas.microsoft.com/office/drawing/2014/main" id="{00000000-0008-0000-0400-0000C0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3" name="Text Box 17">
          <a:extLst>
            <a:ext uri="{FF2B5EF4-FFF2-40B4-BE49-F238E27FC236}">
              <a16:creationId xmlns="" xmlns:a16="http://schemas.microsoft.com/office/drawing/2014/main" id="{00000000-0008-0000-0400-0000C1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4" name="Text Box 18">
          <a:extLst>
            <a:ext uri="{FF2B5EF4-FFF2-40B4-BE49-F238E27FC236}">
              <a16:creationId xmlns="" xmlns:a16="http://schemas.microsoft.com/office/drawing/2014/main" id="{00000000-0008-0000-0400-0000C2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5" name="Text Box 19">
          <a:extLst>
            <a:ext uri="{FF2B5EF4-FFF2-40B4-BE49-F238E27FC236}">
              <a16:creationId xmlns="" xmlns:a16="http://schemas.microsoft.com/office/drawing/2014/main" id="{00000000-0008-0000-0400-0000C3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6" name="Text Box 16">
          <a:extLst>
            <a:ext uri="{FF2B5EF4-FFF2-40B4-BE49-F238E27FC236}">
              <a16:creationId xmlns="" xmlns:a16="http://schemas.microsoft.com/office/drawing/2014/main" id="{00000000-0008-0000-0400-0000C40A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7" name="Text Box 17">
          <a:extLst>
            <a:ext uri="{FF2B5EF4-FFF2-40B4-BE49-F238E27FC236}">
              <a16:creationId xmlns="" xmlns:a16="http://schemas.microsoft.com/office/drawing/2014/main" id="{00000000-0008-0000-0400-0000C50A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8" name="Text Box 18">
          <a:extLst>
            <a:ext uri="{FF2B5EF4-FFF2-40B4-BE49-F238E27FC236}">
              <a16:creationId xmlns="" xmlns:a16="http://schemas.microsoft.com/office/drawing/2014/main" id="{00000000-0008-0000-0400-0000C60A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9" name="Text Box 19">
          <a:extLst>
            <a:ext uri="{FF2B5EF4-FFF2-40B4-BE49-F238E27FC236}">
              <a16:creationId xmlns="" xmlns:a16="http://schemas.microsoft.com/office/drawing/2014/main" id="{00000000-0008-0000-0400-0000C70A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760" name="Text Box 15">
          <a:extLst>
            <a:ext uri="{FF2B5EF4-FFF2-40B4-BE49-F238E27FC236}">
              <a16:creationId xmlns="" xmlns:a16="http://schemas.microsoft.com/office/drawing/2014/main" id="{00000000-0008-0000-0400-0000C80A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1" name="Text Box 16">
          <a:extLst>
            <a:ext uri="{FF2B5EF4-FFF2-40B4-BE49-F238E27FC236}">
              <a16:creationId xmlns="" xmlns:a16="http://schemas.microsoft.com/office/drawing/2014/main" id="{00000000-0008-0000-0400-0000C9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2" name="Text Box 17">
          <a:extLst>
            <a:ext uri="{FF2B5EF4-FFF2-40B4-BE49-F238E27FC236}">
              <a16:creationId xmlns="" xmlns:a16="http://schemas.microsoft.com/office/drawing/2014/main" id="{00000000-0008-0000-0400-0000CA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3" name="Text Box 18">
          <a:extLst>
            <a:ext uri="{FF2B5EF4-FFF2-40B4-BE49-F238E27FC236}">
              <a16:creationId xmlns="" xmlns:a16="http://schemas.microsoft.com/office/drawing/2014/main" id="{00000000-0008-0000-0400-0000CB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4" name="Text Box 19">
          <a:extLst>
            <a:ext uri="{FF2B5EF4-FFF2-40B4-BE49-F238E27FC236}">
              <a16:creationId xmlns="" xmlns:a16="http://schemas.microsoft.com/office/drawing/2014/main" id="{00000000-0008-0000-0400-0000CC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65" name="Text Box 16">
          <a:extLst>
            <a:ext uri="{FF2B5EF4-FFF2-40B4-BE49-F238E27FC236}">
              <a16:creationId xmlns="" xmlns:a16="http://schemas.microsoft.com/office/drawing/2014/main" id="{00000000-0008-0000-0400-0000CD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66" name="Text Box 17">
          <a:extLst>
            <a:ext uri="{FF2B5EF4-FFF2-40B4-BE49-F238E27FC236}">
              <a16:creationId xmlns="" xmlns:a16="http://schemas.microsoft.com/office/drawing/2014/main" id="{00000000-0008-0000-0400-0000CE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45</xdr:row>
      <xdr:rowOff>15875</xdr:rowOff>
    </xdr:from>
    <xdr:ext cx="95250" cy="171450"/>
    <xdr:sp macro="" textlink="">
      <xdr:nvSpPr>
        <xdr:cNvPr id="2767" name="Text Box 18">
          <a:extLst>
            <a:ext uri="{FF2B5EF4-FFF2-40B4-BE49-F238E27FC236}">
              <a16:creationId xmlns="" xmlns:a16="http://schemas.microsoft.com/office/drawing/2014/main" id="{00000000-0008-0000-0400-0000CF0A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68" name="Text Box 16">
          <a:extLst>
            <a:ext uri="{FF2B5EF4-FFF2-40B4-BE49-F238E27FC236}">
              <a16:creationId xmlns="" xmlns:a16="http://schemas.microsoft.com/office/drawing/2014/main" id="{00000000-0008-0000-0400-0000D0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69" name="Text Box 17">
          <a:extLst>
            <a:ext uri="{FF2B5EF4-FFF2-40B4-BE49-F238E27FC236}">
              <a16:creationId xmlns="" xmlns:a16="http://schemas.microsoft.com/office/drawing/2014/main" id="{00000000-0008-0000-0400-0000D1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0" name="Text Box 18">
          <a:extLst>
            <a:ext uri="{FF2B5EF4-FFF2-40B4-BE49-F238E27FC236}">
              <a16:creationId xmlns="" xmlns:a16="http://schemas.microsoft.com/office/drawing/2014/main" id="{00000000-0008-0000-0400-0000D2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1" name="Text Box 19">
          <a:extLst>
            <a:ext uri="{FF2B5EF4-FFF2-40B4-BE49-F238E27FC236}">
              <a16:creationId xmlns="" xmlns:a16="http://schemas.microsoft.com/office/drawing/2014/main" id="{00000000-0008-0000-0400-0000D3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2" name="Text Box 16">
          <a:extLst>
            <a:ext uri="{FF2B5EF4-FFF2-40B4-BE49-F238E27FC236}">
              <a16:creationId xmlns="" xmlns:a16="http://schemas.microsoft.com/office/drawing/2014/main" id="{00000000-0008-0000-0400-0000D4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73" name="Text Box 15">
          <a:extLst>
            <a:ext uri="{FF2B5EF4-FFF2-40B4-BE49-F238E27FC236}">
              <a16:creationId xmlns="" xmlns:a16="http://schemas.microsoft.com/office/drawing/2014/main" id="{00000000-0008-0000-0400-0000D50A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8496"/>
    <xdr:sp macro="" textlink="">
      <xdr:nvSpPr>
        <xdr:cNvPr id="2774" name="Text Box 15">
          <a:extLst>
            <a:ext uri="{FF2B5EF4-FFF2-40B4-BE49-F238E27FC236}">
              <a16:creationId xmlns="" xmlns:a16="http://schemas.microsoft.com/office/drawing/2014/main" id="{00000000-0008-0000-0400-0000D60A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2775" name="Text Box 15">
          <a:extLst>
            <a:ext uri="{FF2B5EF4-FFF2-40B4-BE49-F238E27FC236}">
              <a16:creationId xmlns="" xmlns:a16="http://schemas.microsoft.com/office/drawing/2014/main" id="{00000000-0008-0000-0400-0000D70A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504825</xdr:rowOff>
    </xdr:from>
    <xdr:ext cx="95250" cy="442269"/>
    <xdr:sp macro="" textlink="">
      <xdr:nvSpPr>
        <xdr:cNvPr id="2776" name="Text Box 15">
          <a:extLst>
            <a:ext uri="{FF2B5EF4-FFF2-40B4-BE49-F238E27FC236}">
              <a16:creationId xmlns="" xmlns:a16="http://schemas.microsoft.com/office/drawing/2014/main" id="{00000000-0008-0000-0400-0000D80A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213632"/>
    <xdr:sp macro="" textlink="">
      <xdr:nvSpPr>
        <xdr:cNvPr id="2777" name="Text Box 15">
          <a:extLst>
            <a:ext uri="{FF2B5EF4-FFF2-40B4-BE49-F238E27FC236}">
              <a16:creationId xmlns="" xmlns:a16="http://schemas.microsoft.com/office/drawing/2014/main" id="{00000000-0008-0000-0400-0000D90A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331"/>
    <xdr:sp macro="" textlink="">
      <xdr:nvSpPr>
        <xdr:cNvPr id="2778" name="Text Box 15">
          <a:extLst>
            <a:ext uri="{FF2B5EF4-FFF2-40B4-BE49-F238E27FC236}">
              <a16:creationId xmlns="" xmlns:a16="http://schemas.microsoft.com/office/drawing/2014/main" id="{00000000-0008-0000-0400-0000DA0A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79" name="Text Box 15">
          <a:extLst>
            <a:ext uri="{FF2B5EF4-FFF2-40B4-BE49-F238E27FC236}">
              <a16:creationId xmlns="" xmlns:a16="http://schemas.microsoft.com/office/drawing/2014/main" id="{00000000-0008-0000-0400-0000DB0A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0" name="Text Box 16">
          <a:extLst>
            <a:ext uri="{FF2B5EF4-FFF2-40B4-BE49-F238E27FC236}">
              <a16:creationId xmlns="" xmlns:a16="http://schemas.microsoft.com/office/drawing/2014/main" id="{00000000-0008-0000-0400-0000DC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1" name="Text Box 17">
          <a:extLst>
            <a:ext uri="{FF2B5EF4-FFF2-40B4-BE49-F238E27FC236}">
              <a16:creationId xmlns="" xmlns:a16="http://schemas.microsoft.com/office/drawing/2014/main" id="{00000000-0008-0000-0400-0000DD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2" name="Text Box 18">
          <a:extLst>
            <a:ext uri="{FF2B5EF4-FFF2-40B4-BE49-F238E27FC236}">
              <a16:creationId xmlns="" xmlns:a16="http://schemas.microsoft.com/office/drawing/2014/main" id="{00000000-0008-0000-0400-0000DE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3" name="Text Box 19">
          <a:extLst>
            <a:ext uri="{FF2B5EF4-FFF2-40B4-BE49-F238E27FC236}">
              <a16:creationId xmlns="" xmlns:a16="http://schemas.microsoft.com/office/drawing/2014/main" id="{00000000-0008-0000-0400-0000DF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4" name="Text Box 16">
          <a:extLst>
            <a:ext uri="{FF2B5EF4-FFF2-40B4-BE49-F238E27FC236}">
              <a16:creationId xmlns="" xmlns:a16="http://schemas.microsoft.com/office/drawing/2014/main" id="{00000000-0008-0000-0400-0000E0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5" name="Text Box 17">
          <a:extLst>
            <a:ext uri="{FF2B5EF4-FFF2-40B4-BE49-F238E27FC236}">
              <a16:creationId xmlns="" xmlns:a16="http://schemas.microsoft.com/office/drawing/2014/main" id="{00000000-0008-0000-0400-0000E1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6" name="Text Box 18">
          <a:extLst>
            <a:ext uri="{FF2B5EF4-FFF2-40B4-BE49-F238E27FC236}">
              <a16:creationId xmlns="" xmlns:a16="http://schemas.microsoft.com/office/drawing/2014/main" id="{00000000-0008-0000-0400-0000E2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7" name="Text Box 19">
          <a:extLst>
            <a:ext uri="{FF2B5EF4-FFF2-40B4-BE49-F238E27FC236}">
              <a16:creationId xmlns="" xmlns:a16="http://schemas.microsoft.com/office/drawing/2014/main" id="{00000000-0008-0000-0400-0000E3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88" name="Text Box 16">
          <a:extLst>
            <a:ext uri="{FF2B5EF4-FFF2-40B4-BE49-F238E27FC236}">
              <a16:creationId xmlns="" xmlns:a16="http://schemas.microsoft.com/office/drawing/2014/main" id="{00000000-0008-0000-0400-0000E4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89" name="Text Box 17">
          <a:extLst>
            <a:ext uri="{FF2B5EF4-FFF2-40B4-BE49-F238E27FC236}">
              <a16:creationId xmlns="" xmlns:a16="http://schemas.microsoft.com/office/drawing/2014/main" id="{00000000-0008-0000-0400-0000E5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90" name="Text Box 18">
          <a:extLst>
            <a:ext uri="{FF2B5EF4-FFF2-40B4-BE49-F238E27FC236}">
              <a16:creationId xmlns="" xmlns:a16="http://schemas.microsoft.com/office/drawing/2014/main" id="{00000000-0008-0000-0400-0000E6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91" name="Text Box 19">
          <a:extLst>
            <a:ext uri="{FF2B5EF4-FFF2-40B4-BE49-F238E27FC236}">
              <a16:creationId xmlns="" xmlns:a16="http://schemas.microsoft.com/office/drawing/2014/main" id="{00000000-0008-0000-0400-0000E70A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792" name="Text Box 15">
          <a:extLst>
            <a:ext uri="{FF2B5EF4-FFF2-40B4-BE49-F238E27FC236}">
              <a16:creationId xmlns="" xmlns:a16="http://schemas.microsoft.com/office/drawing/2014/main" id="{00000000-0008-0000-0400-0000E80A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3" name="Text Box 16">
          <a:extLst>
            <a:ext uri="{FF2B5EF4-FFF2-40B4-BE49-F238E27FC236}">
              <a16:creationId xmlns="" xmlns:a16="http://schemas.microsoft.com/office/drawing/2014/main" id="{00000000-0008-0000-0400-0000E9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4" name="Text Box 17">
          <a:extLst>
            <a:ext uri="{FF2B5EF4-FFF2-40B4-BE49-F238E27FC236}">
              <a16:creationId xmlns="" xmlns:a16="http://schemas.microsoft.com/office/drawing/2014/main" id="{00000000-0008-0000-0400-0000EA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5" name="Text Box 18">
          <a:extLst>
            <a:ext uri="{FF2B5EF4-FFF2-40B4-BE49-F238E27FC236}">
              <a16:creationId xmlns="" xmlns:a16="http://schemas.microsoft.com/office/drawing/2014/main" id="{00000000-0008-0000-0400-0000EB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6" name="Text Box 19">
          <a:extLst>
            <a:ext uri="{FF2B5EF4-FFF2-40B4-BE49-F238E27FC236}">
              <a16:creationId xmlns="" xmlns:a16="http://schemas.microsoft.com/office/drawing/2014/main" id="{00000000-0008-0000-0400-0000EC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7" name="Text Box 16">
          <a:extLst>
            <a:ext uri="{FF2B5EF4-FFF2-40B4-BE49-F238E27FC236}">
              <a16:creationId xmlns="" xmlns:a16="http://schemas.microsoft.com/office/drawing/2014/main" id="{00000000-0008-0000-0400-0000ED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8" name="Text Box 17">
          <a:extLst>
            <a:ext uri="{FF2B5EF4-FFF2-40B4-BE49-F238E27FC236}">
              <a16:creationId xmlns="" xmlns:a16="http://schemas.microsoft.com/office/drawing/2014/main" id="{00000000-0008-0000-0400-0000EE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9" name="Text Box 18">
          <a:extLst>
            <a:ext uri="{FF2B5EF4-FFF2-40B4-BE49-F238E27FC236}">
              <a16:creationId xmlns="" xmlns:a16="http://schemas.microsoft.com/office/drawing/2014/main" id="{00000000-0008-0000-0400-0000EF0A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0" name="Text Box 16">
          <a:extLst>
            <a:ext uri="{FF2B5EF4-FFF2-40B4-BE49-F238E27FC236}">
              <a16:creationId xmlns="" xmlns:a16="http://schemas.microsoft.com/office/drawing/2014/main" id="{00000000-0008-0000-0400-0000F0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1" name="Text Box 17">
          <a:extLst>
            <a:ext uri="{FF2B5EF4-FFF2-40B4-BE49-F238E27FC236}">
              <a16:creationId xmlns="" xmlns:a16="http://schemas.microsoft.com/office/drawing/2014/main" id="{00000000-0008-0000-0400-0000F1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2" name="Text Box 18">
          <a:extLst>
            <a:ext uri="{FF2B5EF4-FFF2-40B4-BE49-F238E27FC236}">
              <a16:creationId xmlns="" xmlns:a16="http://schemas.microsoft.com/office/drawing/2014/main" id="{00000000-0008-0000-0400-0000F2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3" name="Text Box 19">
          <a:extLst>
            <a:ext uri="{FF2B5EF4-FFF2-40B4-BE49-F238E27FC236}">
              <a16:creationId xmlns="" xmlns:a16="http://schemas.microsoft.com/office/drawing/2014/main" id="{00000000-0008-0000-0400-0000F3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4" name="Text Box 16">
          <a:extLst>
            <a:ext uri="{FF2B5EF4-FFF2-40B4-BE49-F238E27FC236}">
              <a16:creationId xmlns="" xmlns:a16="http://schemas.microsoft.com/office/drawing/2014/main" id="{00000000-0008-0000-0400-0000F4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5" name="Text Box 17">
          <a:extLst>
            <a:ext uri="{FF2B5EF4-FFF2-40B4-BE49-F238E27FC236}">
              <a16:creationId xmlns="" xmlns:a16="http://schemas.microsoft.com/office/drawing/2014/main" id="{00000000-0008-0000-0400-0000F5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6" name="Text Box 18">
          <a:extLst>
            <a:ext uri="{FF2B5EF4-FFF2-40B4-BE49-F238E27FC236}">
              <a16:creationId xmlns="" xmlns:a16="http://schemas.microsoft.com/office/drawing/2014/main" id="{00000000-0008-0000-0400-0000F6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7" name="Text Box 19">
          <a:extLst>
            <a:ext uri="{FF2B5EF4-FFF2-40B4-BE49-F238E27FC236}">
              <a16:creationId xmlns="" xmlns:a16="http://schemas.microsoft.com/office/drawing/2014/main" id="{00000000-0008-0000-0400-0000F70A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56743"/>
    <xdr:sp macro="" textlink="">
      <xdr:nvSpPr>
        <xdr:cNvPr id="2808" name="Text Box 15">
          <a:extLst>
            <a:ext uri="{FF2B5EF4-FFF2-40B4-BE49-F238E27FC236}">
              <a16:creationId xmlns="" xmlns:a16="http://schemas.microsoft.com/office/drawing/2014/main" id="{00000000-0008-0000-0400-0000F80A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2809" name="Text Box 15">
          <a:extLst>
            <a:ext uri="{FF2B5EF4-FFF2-40B4-BE49-F238E27FC236}">
              <a16:creationId xmlns="" xmlns:a16="http://schemas.microsoft.com/office/drawing/2014/main" id="{00000000-0008-0000-0400-0000F90A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504825</xdr:rowOff>
    </xdr:from>
    <xdr:ext cx="95250" cy="442269"/>
    <xdr:sp macro="" textlink="">
      <xdr:nvSpPr>
        <xdr:cNvPr id="2810" name="Text Box 15">
          <a:extLst>
            <a:ext uri="{FF2B5EF4-FFF2-40B4-BE49-F238E27FC236}">
              <a16:creationId xmlns="" xmlns:a16="http://schemas.microsoft.com/office/drawing/2014/main" id="{00000000-0008-0000-0400-0000FA0A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213632"/>
    <xdr:sp macro="" textlink="">
      <xdr:nvSpPr>
        <xdr:cNvPr id="2811" name="Text Box 15">
          <a:extLst>
            <a:ext uri="{FF2B5EF4-FFF2-40B4-BE49-F238E27FC236}">
              <a16:creationId xmlns="" xmlns:a16="http://schemas.microsoft.com/office/drawing/2014/main" id="{00000000-0008-0000-0400-0000FB0A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331"/>
    <xdr:sp macro="" textlink="">
      <xdr:nvSpPr>
        <xdr:cNvPr id="2812" name="Text Box 15">
          <a:extLst>
            <a:ext uri="{FF2B5EF4-FFF2-40B4-BE49-F238E27FC236}">
              <a16:creationId xmlns="" xmlns:a16="http://schemas.microsoft.com/office/drawing/2014/main" id="{00000000-0008-0000-0400-0000FC0A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213632"/>
    <xdr:sp macro="" textlink="">
      <xdr:nvSpPr>
        <xdr:cNvPr id="2813" name="Text Box 15">
          <a:extLst>
            <a:ext uri="{FF2B5EF4-FFF2-40B4-BE49-F238E27FC236}">
              <a16:creationId xmlns="" xmlns:a16="http://schemas.microsoft.com/office/drawing/2014/main" id="{00000000-0008-0000-0400-0000FD0A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4" name="Text Box 16">
          <a:extLst>
            <a:ext uri="{FF2B5EF4-FFF2-40B4-BE49-F238E27FC236}">
              <a16:creationId xmlns="" xmlns:a16="http://schemas.microsoft.com/office/drawing/2014/main" id="{00000000-0008-0000-0400-0000FE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5" name="Text Box 17">
          <a:extLst>
            <a:ext uri="{FF2B5EF4-FFF2-40B4-BE49-F238E27FC236}">
              <a16:creationId xmlns="" xmlns:a16="http://schemas.microsoft.com/office/drawing/2014/main" id="{00000000-0008-0000-0400-0000FF0A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6" name="Text Box 18">
          <a:extLst>
            <a:ext uri="{FF2B5EF4-FFF2-40B4-BE49-F238E27FC236}">
              <a16:creationId xmlns="" xmlns:a16="http://schemas.microsoft.com/office/drawing/2014/main" id="{00000000-0008-0000-0400-000000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7" name="Text Box 19">
          <a:extLst>
            <a:ext uri="{FF2B5EF4-FFF2-40B4-BE49-F238E27FC236}">
              <a16:creationId xmlns="" xmlns:a16="http://schemas.microsoft.com/office/drawing/2014/main" id="{00000000-0008-0000-0400-000001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18" name="Text Box 16">
          <a:extLst>
            <a:ext uri="{FF2B5EF4-FFF2-40B4-BE49-F238E27FC236}">
              <a16:creationId xmlns="" xmlns:a16="http://schemas.microsoft.com/office/drawing/2014/main" id="{00000000-0008-0000-0400-000002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19" name="Text Box 17">
          <a:extLst>
            <a:ext uri="{FF2B5EF4-FFF2-40B4-BE49-F238E27FC236}">
              <a16:creationId xmlns="" xmlns:a16="http://schemas.microsoft.com/office/drawing/2014/main" id="{00000000-0008-0000-0400-000003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20" name="Text Box 18">
          <a:extLst>
            <a:ext uri="{FF2B5EF4-FFF2-40B4-BE49-F238E27FC236}">
              <a16:creationId xmlns="" xmlns:a16="http://schemas.microsoft.com/office/drawing/2014/main" id="{00000000-0008-0000-0400-000004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21" name="Text Box 19">
          <a:extLst>
            <a:ext uri="{FF2B5EF4-FFF2-40B4-BE49-F238E27FC236}">
              <a16:creationId xmlns="" xmlns:a16="http://schemas.microsoft.com/office/drawing/2014/main" id="{00000000-0008-0000-0400-000005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2" name="Text Box 16">
          <a:extLst>
            <a:ext uri="{FF2B5EF4-FFF2-40B4-BE49-F238E27FC236}">
              <a16:creationId xmlns="" xmlns:a16="http://schemas.microsoft.com/office/drawing/2014/main" id="{00000000-0008-0000-0400-000006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3" name="Text Box 17">
          <a:extLst>
            <a:ext uri="{FF2B5EF4-FFF2-40B4-BE49-F238E27FC236}">
              <a16:creationId xmlns="" xmlns:a16="http://schemas.microsoft.com/office/drawing/2014/main" id="{00000000-0008-0000-0400-000007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4" name="Text Box 18">
          <a:extLst>
            <a:ext uri="{FF2B5EF4-FFF2-40B4-BE49-F238E27FC236}">
              <a16:creationId xmlns="" xmlns:a16="http://schemas.microsoft.com/office/drawing/2014/main" id="{00000000-0008-0000-0400-000008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5" name="Text Box 19">
          <a:extLst>
            <a:ext uri="{FF2B5EF4-FFF2-40B4-BE49-F238E27FC236}">
              <a16:creationId xmlns="" xmlns:a16="http://schemas.microsoft.com/office/drawing/2014/main" id="{00000000-0008-0000-0400-000009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826" name="Text Box 15">
          <a:extLst>
            <a:ext uri="{FF2B5EF4-FFF2-40B4-BE49-F238E27FC236}">
              <a16:creationId xmlns="" xmlns:a16="http://schemas.microsoft.com/office/drawing/2014/main" id="{00000000-0008-0000-0400-00000A0B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7" name="Text Box 16">
          <a:extLst>
            <a:ext uri="{FF2B5EF4-FFF2-40B4-BE49-F238E27FC236}">
              <a16:creationId xmlns="" xmlns:a16="http://schemas.microsoft.com/office/drawing/2014/main" id="{00000000-0008-0000-0400-00000B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8" name="Text Box 17">
          <a:extLst>
            <a:ext uri="{FF2B5EF4-FFF2-40B4-BE49-F238E27FC236}">
              <a16:creationId xmlns="" xmlns:a16="http://schemas.microsoft.com/office/drawing/2014/main" id="{00000000-0008-0000-0400-00000C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9" name="Text Box 18">
          <a:extLst>
            <a:ext uri="{FF2B5EF4-FFF2-40B4-BE49-F238E27FC236}">
              <a16:creationId xmlns="" xmlns:a16="http://schemas.microsoft.com/office/drawing/2014/main" id="{00000000-0008-0000-0400-00000D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30" name="Text Box 19">
          <a:extLst>
            <a:ext uri="{FF2B5EF4-FFF2-40B4-BE49-F238E27FC236}">
              <a16:creationId xmlns="" xmlns:a16="http://schemas.microsoft.com/office/drawing/2014/main" id="{00000000-0008-0000-0400-00000E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47</xdr:row>
      <xdr:rowOff>504825</xdr:rowOff>
    </xdr:from>
    <xdr:ext cx="95250" cy="442269"/>
    <xdr:sp macro="" textlink="">
      <xdr:nvSpPr>
        <xdr:cNvPr id="2831" name="Text Box 15">
          <a:extLst>
            <a:ext uri="{FF2B5EF4-FFF2-40B4-BE49-F238E27FC236}">
              <a16:creationId xmlns="" xmlns:a16="http://schemas.microsoft.com/office/drawing/2014/main" id="{00000000-0008-0000-0400-00000F0B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2" name="Text Box 16">
          <a:extLst>
            <a:ext uri="{FF2B5EF4-FFF2-40B4-BE49-F238E27FC236}">
              <a16:creationId xmlns="" xmlns:a16="http://schemas.microsoft.com/office/drawing/2014/main" id="{00000000-0008-0000-0400-000010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3" name="Text Box 17">
          <a:extLst>
            <a:ext uri="{FF2B5EF4-FFF2-40B4-BE49-F238E27FC236}">
              <a16:creationId xmlns="" xmlns:a16="http://schemas.microsoft.com/office/drawing/2014/main" id="{00000000-0008-0000-0400-000011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4" name="Text Box 18">
          <a:extLst>
            <a:ext uri="{FF2B5EF4-FFF2-40B4-BE49-F238E27FC236}">
              <a16:creationId xmlns="" xmlns:a16="http://schemas.microsoft.com/office/drawing/2014/main" id="{00000000-0008-0000-0400-000012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5" name="Text Box 16">
          <a:extLst>
            <a:ext uri="{FF2B5EF4-FFF2-40B4-BE49-F238E27FC236}">
              <a16:creationId xmlns="" xmlns:a16="http://schemas.microsoft.com/office/drawing/2014/main" id="{00000000-0008-0000-0400-000013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6" name="Text Box 17">
          <a:extLst>
            <a:ext uri="{FF2B5EF4-FFF2-40B4-BE49-F238E27FC236}">
              <a16:creationId xmlns="" xmlns:a16="http://schemas.microsoft.com/office/drawing/2014/main" id="{00000000-0008-0000-0400-000014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7" name="Text Box 18">
          <a:extLst>
            <a:ext uri="{FF2B5EF4-FFF2-40B4-BE49-F238E27FC236}">
              <a16:creationId xmlns="" xmlns:a16="http://schemas.microsoft.com/office/drawing/2014/main" id="{00000000-0008-0000-0400-000015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8" name="Text Box 19">
          <a:extLst>
            <a:ext uri="{FF2B5EF4-FFF2-40B4-BE49-F238E27FC236}">
              <a16:creationId xmlns="" xmlns:a16="http://schemas.microsoft.com/office/drawing/2014/main" id="{00000000-0008-0000-0400-000016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9" name="Text Box 16">
          <a:extLst>
            <a:ext uri="{FF2B5EF4-FFF2-40B4-BE49-F238E27FC236}">
              <a16:creationId xmlns="" xmlns:a16="http://schemas.microsoft.com/office/drawing/2014/main" id="{00000000-0008-0000-0400-000017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40" name="Text Box 17">
          <a:extLst>
            <a:ext uri="{FF2B5EF4-FFF2-40B4-BE49-F238E27FC236}">
              <a16:creationId xmlns="" xmlns:a16="http://schemas.microsoft.com/office/drawing/2014/main" id="{00000000-0008-0000-0400-000018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41" name="Text Box 18">
          <a:extLst>
            <a:ext uri="{FF2B5EF4-FFF2-40B4-BE49-F238E27FC236}">
              <a16:creationId xmlns="" xmlns:a16="http://schemas.microsoft.com/office/drawing/2014/main" id="{00000000-0008-0000-0400-000019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42" name="Text Box 15">
          <a:extLst>
            <a:ext uri="{FF2B5EF4-FFF2-40B4-BE49-F238E27FC236}">
              <a16:creationId xmlns="" xmlns:a16="http://schemas.microsoft.com/office/drawing/2014/main" id="{00000000-0008-0000-0400-00001A0B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3" name="Text Box 16">
          <a:extLst>
            <a:ext uri="{FF2B5EF4-FFF2-40B4-BE49-F238E27FC236}">
              <a16:creationId xmlns="" xmlns:a16="http://schemas.microsoft.com/office/drawing/2014/main" id="{00000000-0008-0000-0400-00001B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4" name="Text Box 17">
          <a:extLst>
            <a:ext uri="{FF2B5EF4-FFF2-40B4-BE49-F238E27FC236}">
              <a16:creationId xmlns="" xmlns:a16="http://schemas.microsoft.com/office/drawing/2014/main" id="{00000000-0008-0000-0400-00001C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5" name="Text Box 18">
          <a:extLst>
            <a:ext uri="{FF2B5EF4-FFF2-40B4-BE49-F238E27FC236}">
              <a16:creationId xmlns="" xmlns:a16="http://schemas.microsoft.com/office/drawing/2014/main" id="{00000000-0008-0000-0400-00001D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6" name="Text Box 19">
          <a:extLst>
            <a:ext uri="{FF2B5EF4-FFF2-40B4-BE49-F238E27FC236}">
              <a16:creationId xmlns="" xmlns:a16="http://schemas.microsoft.com/office/drawing/2014/main" id="{00000000-0008-0000-0400-00001E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7" name="Text Box 16">
          <a:extLst>
            <a:ext uri="{FF2B5EF4-FFF2-40B4-BE49-F238E27FC236}">
              <a16:creationId xmlns="" xmlns:a16="http://schemas.microsoft.com/office/drawing/2014/main" id="{00000000-0008-0000-0400-00001F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8" name="Text Box 17">
          <a:extLst>
            <a:ext uri="{FF2B5EF4-FFF2-40B4-BE49-F238E27FC236}">
              <a16:creationId xmlns="" xmlns:a16="http://schemas.microsoft.com/office/drawing/2014/main" id="{00000000-0008-0000-0400-000020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9" name="Text Box 18">
          <a:extLst>
            <a:ext uri="{FF2B5EF4-FFF2-40B4-BE49-F238E27FC236}">
              <a16:creationId xmlns="" xmlns:a16="http://schemas.microsoft.com/office/drawing/2014/main" id="{00000000-0008-0000-0400-000021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50" name="Text Box 19">
          <a:extLst>
            <a:ext uri="{FF2B5EF4-FFF2-40B4-BE49-F238E27FC236}">
              <a16:creationId xmlns="" xmlns:a16="http://schemas.microsoft.com/office/drawing/2014/main" id="{00000000-0008-0000-0400-000022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1" name="Text Box 16">
          <a:extLst>
            <a:ext uri="{FF2B5EF4-FFF2-40B4-BE49-F238E27FC236}">
              <a16:creationId xmlns="" xmlns:a16="http://schemas.microsoft.com/office/drawing/2014/main" id="{00000000-0008-0000-0400-0000230B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2" name="Text Box 17">
          <a:extLst>
            <a:ext uri="{FF2B5EF4-FFF2-40B4-BE49-F238E27FC236}">
              <a16:creationId xmlns="" xmlns:a16="http://schemas.microsoft.com/office/drawing/2014/main" id="{00000000-0008-0000-0400-0000240B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3" name="Text Box 18">
          <a:extLst>
            <a:ext uri="{FF2B5EF4-FFF2-40B4-BE49-F238E27FC236}">
              <a16:creationId xmlns="" xmlns:a16="http://schemas.microsoft.com/office/drawing/2014/main" id="{00000000-0008-0000-0400-0000250B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4" name="Text Box 19">
          <a:extLst>
            <a:ext uri="{FF2B5EF4-FFF2-40B4-BE49-F238E27FC236}">
              <a16:creationId xmlns="" xmlns:a16="http://schemas.microsoft.com/office/drawing/2014/main" id="{00000000-0008-0000-0400-0000260B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855" name="Text Box 15">
          <a:extLst>
            <a:ext uri="{FF2B5EF4-FFF2-40B4-BE49-F238E27FC236}">
              <a16:creationId xmlns="" xmlns:a16="http://schemas.microsoft.com/office/drawing/2014/main" id="{00000000-0008-0000-0400-0000270B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6" name="Text Box 16">
          <a:extLst>
            <a:ext uri="{FF2B5EF4-FFF2-40B4-BE49-F238E27FC236}">
              <a16:creationId xmlns="" xmlns:a16="http://schemas.microsoft.com/office/drawing/2014/main" id="{00000000-0008-0000-0400-000028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7" name="Text Box 17">
          <a:extLst>
            <a:ext uri="{FF2B5EF4-FFF2-40B4-BE49-F238E27FC236}">
              <a16:creationId xmlns="" xmlns:a16="http://schemas.microsoft.com/office/drawing/2014/main" id="{00000000-0008-0000-0400-000029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8" name="Text Box 18">
          <a:extLst>
            <a:ext uri="{FF2B5EF4-FFF2-40B4-BE49-F238E27FC236}">
              <a16:creationId xmlns="" xmlns:a16="http://schemas.microsoft.com/office/drawing/2014/main" id="{00000000-0008-0000-0400-00002A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9" name="Text Box 19">
          <a:extLst>
            <a:ext uri="{FF2B5EF4-FFF2-40B4-BE49-F238E27FC236}">
              <a16:creationId xmlns="" xmlns:a16="http://schemas.microsoft.com/office/drawing/2014/main" id="{00000000-0008-0000-0400-00002B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60" name="Text Box 16">
          <a:extLst>
            <a:ext uri="{FF2B5EF4-FFF2-40B4-BE49-F238E27FC236}">
              <a16:creationId xmlns="" xmlns:a16="http://schemas.microsoft.com/office/drawing/2014/main" id="{00000000-0008-0000-0400-00002C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61" name="Text Box 17">
          <a:extLst>
            <a:ext uri="{FF2B5EF4-FFF2-40B4-BE49-F238E27FC236}">
              <a16:creationId xmlns="" xmlns:a16="http://schemas.microsoft.com/office/drawing/2014/main" id="{00000000-0008-0000-0400-00002D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49</xdr:row>
      <xdr:rowOff>15875</xdr:rowOff>
    </xdr:from>
    <xdr:ext cx="95250" cy="171450"/>
    <xdr:sp macro="" textlink="">
      <xdr:nvSpPr>
        <xdr:cNvPr id="2862" name="Text Box 18">
          <a:extLst>
            <a:ext uri="{FF2B5EF4-FFF2-40B4-BE49-F238E27FC236}">
              <a16:creationId xmlns="" xmlns:a16="http://schemas.microsoft.com/office/drawing/2014/main" id="{00000000-0008-0000-0400-00002E0B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3" name="Text Box 16">
          <a:extLst>
            <a:ext uri="{FF2B5EF4-FFF2-40B4-BE49-F238E27FC236}">
              <a16:creationId xmlns="" xmlns:a16="http://schemas.microsoft.com/office/drawing/2014/main" id="{00000000-0008-0000-0400-00002F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4" name="Text Box 17">
          <a:extLst>
            <a:ext uri="{FF2B5EF4-FFF2-40B4-BE49-F238E27FC236}">
              <a16:creationId xmlns="" xmlns:a16="http://schemas.microsoft.com/office/drawing/2014/main" id="{00000000-0008-0000-0400-000030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5" name="Text Box 18">
          <a:extLst>
            <a:ext uri="{FF2B5EF4-FFF2-40B4-BE49-F238E27FC236}">
              <a16:creationId xmlns="" xmlns:a16="http://schemas.microsoft.com/office/drawing/2014/main" id="{00000000-0008-0000-0400-000031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6" name="Text Box 19">
          <a:extLst>
            <a:ext uri="{FF2B5EF4-FFF2-40B4-BE49-F238E27FC236}">
              <a16:creationId xmlns="" xmlns:a16="http://schemas.microsoft.com/office/drawing/2014/main" id="{00000000-0008-0000-0400-000032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7" name="Text Box 16">
          <a:extLst>
            <a:ext uri="{FF2B5EF4-FFF2-40B4-BE49-F238E27FC236}">
              <a16:creationId xmlns="" xmlns:a16="http://schemas.microsoft.com/office/drawing/2014/main" id="{00000000-0008-0000-0400-000033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68" name="Text Box 15">
          <a:extLst>
            <a:ext uri="{FF2B5EF4-FFF2-40B4-BE49-F238E27FC236}">
              <a16:creationId xmlns="" xmlns:a16="http://schemas.microsoft.com/office/drawing/2014/main" id="{00000000-0008-0000-0400-0000340B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8496"/>
    <xdr:sp macro="" textlink="">
      <xdr:nvSpPr>
        <xdr:cNvPr id="2869" name="Text Box 15">
          <a:extLst>
            <a:ext uri="{FF2B5EF4-FFF2-40B4-BE49-F238E27FC236}">
              <a16:creationId xmlns="" xmlns:a16="http://schemas.microsoft.com/office/drawing/2014/main" id="{00000000-0008-0000-0400-0000350B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2870" name="Text Box 15">
          <a:extLst>
            <a:ext uri="{FF2B5EF4-FFF2-40B4-BE49-F238E27FC236}">
              <a16:creationId xmlns="" xmlns:a16="http://schemas.microsoft.com/office/drawing/2014/main" id="{00000000-0008-0000-0400-0000360B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2871" name="Text Box 15">
          <a:extLst>
            <a:ext uri="{FF2B5EF4-FFF2-40B4-BE49-F238E27FC236}">
              <a16:creationId xmlns="" xmlns:a16="http://schemas.microsoft.com/office/drawing/2014/main" id="{00000000-0008-0000-0400-0000370B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2872" name="Text Box 15">
          <a:extLst>
            <a:ext uri="{FF2B5EF4-FFF2-40B4-BE49-F238E27FC236}">
              <a16:creationId xmlns="" xmlns:a16="http://schemas.microsoft.com/office/drawing/2014/main" id="{00000000-0008-0000-0400-0000380B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2873" name="Text Box 15">
          <a:extLst>
            <a:ext uri="{FF2B5EF4-FFF2-40B4-BE49-F238E27FC236}">
              <a16:creationId xmlns="" xmlns:a16="http://schemas.microsoft.com/office/drawing/2014/main" id="{00000000-0008-0000-0400-0000390B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74" name="Text Box 15">
          <a:extLst>
            <a:ext uri="{FF2B5EF4-FFF2-40B4-BE49-F238E27FC236}">
              <a16:creationId xmlns="" xmlns:a16="http://schemas.microsoft.com/office/drawing/2014/main" id="{00000000-0008-0000-0400-00003A0B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5" name="Text Box 16">
          <a:extLst>
            <a:ext uri="{FF2B5EF4-FFF2-40B4-BE49-F238E27FC236}">
              <a16:creationId xmlns="" xmlns:a16="http://schemas.microsoft.com/office/drawing/2014/main" id="{00000000-0008-0000-0400-00003B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6" name="Text Box 17">
          <a:extLst>
            <a:ext uri="{FF2B5EF4-FFF2-40B4-BE49-F238E27FC236}">
              <a16:creationId xmlns="" xmlns:a16="http://schemas.microsoft.com/office/drawing/2014/main" id="{00000000-0008-0000-0400-00003C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7" name="Text Box 18">
          <a:extLst>
            <a:ext uri="{FF2B5EF4-FFF2-40B4-BE49-F238E27FC236}">
              <a16:creationId xmlns="" xmlns:a16="http://schemas.microsoft.com/office/drawing/2014/main" id="{00000000-0008-0000-0400-00003D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8" name="Text Box 19">
          <a:extLst>
            <a:ext uri="{FF2B5EF4-FFF2-40B4-BE49-F238E27FC236}">
              <a16:creationId xmlns="" xmlns:a16="http://schemas.microsoft.com/office/drawing/2014/main" id="{00000000-0008-0000-0400-00003E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79" name="Text Box 16">
          <a:extLst>
            <a:ext uri="{FF2B5EF4-FFF2-40B4-BE49-F238E27FC236}">
              <a16:creationId xmlns="" xmlns:a16="http://schemas.microsoft.com/office/drawing/2014/main" id="{00000000-0008-0000-0400-00003F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0" name="Text Box 17">
          <a:extLst>
            <a:ext uri="{FF2B5EF4-FFF2-40B4-BE49-F238E27FC236}">
              <a16:creationId xmlns="" xmlns:a16="http://schemas.microsoft.com/office/drawing/2014/main" id="{00000000-0008-0000-0400-000040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1" name="Text Box 18">
          <a:extLst>
            <a:ext uri="{FF2B5EF4-FFF2-40B4-BE49-F238E27FC236}">
              <a16:creationId xmlns="" xmlns:a16="http://schemas.microsoft.com/office/drawing/2014/main" id="{00000000-0008-0000-0400-000041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2" name="Text Box 19">
          <a:extLst>
            <a:ext uri="{FF2B5EF4-FFF2-40B4-BE49-F238E27FC236}">
              <a16:creationId xmlns="" xmlns:a16="http://schemas.microsoft.com/office/drawing/2014/main" id="{00000000-0008-0000-0400-000042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3" name="Text Box 16">
          <a:extLst>
            <a:ext uri="{FF2B5EF4-FFF2-40B4-BE49-F238E27FC236}">
              <a16:creationId xmlns="" xmlns:a16="http://schemas.microsoft.com/office/drawing/2014/main" id="{00000000-0008-0000-0400-000043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4" name="Text Box 17">
          <a:extLst>
            <a:ext uri="{FF2B5EF4-FFF2-40B4-BE49-F238E27FC236}">
              <a16:creationId xmlns="" xmlns:a16="http://schemas.microsoft.com/office/drawing/2014/main" id="{00000000-0008-0000-0400-000044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5" name="Text Box 18">
          <a:extLst>
            <a:ext uri="{FF2B5EF4-FFF2-40B4-BE49-F238E27FC236}">
              <a16:creationId xmlns="" xmlns:a16="http://schemas.microsoft.com/office/drawing/2014/main" id="{00000000-0008-0000-0400-000045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6" name="Text Box 19">
          <a:extLst>
            <a:ext uri="{FF2B5EF4-FFF2-40B4-BE49-F238E27FC236}">
              <a16:creationId xmlns="" xmlns:a16="http://schemas.microsoft.com/office/drawing/2014/main" id="{00000000-0008-0000-0400-000046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887" name="Text Box 15">
          <a:extLst>
            <a:ext uri="{FF2B5EF4-FFF2-40B4-BE49-F238E27FC236}">
              <a16:creationId xmlns="" xmlns:a16="http://schemas.microsoft.com/office/drawing/2014/main" id="{00000000-0008-0000-0400-0000470B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88" name="Text Box 16">
          <a:extLst>
            <a:ext uri="{FF2B5EF4-FFF2-40B4-BE49-F238E27FC236}">
              <a16:creationId xmlns="" xmlns:a16="http://schemas.microsoft.com/office/drawing/2014/main" id="{00000000-0008-0000-0400-000048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89" name="Text Box 17">
          <a:extLst>
            <a:ext uri="{FF2B5EF4-FFF2-40B4-BE49-F238E27FC236}">
              <a16:creationId xmlns="" xmlns:a16="http://schemas.microsoft.com/office/drawing/2014/main" id="{00000000-0008-0000-0400-000049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90" name="Text Box 18">
          <a:extLst>
            <a:ext uri="{FF2B5EF4-FFF2-40B4-BE49-F238E27FC236}">
              <a16:creationId xmlns="" xmlns:a16="http://schemas.microsoft.com/office/drawing/2014/main" id="{00000000-0008-0000-0400-00004A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91" name="Text Box 19">
          <a:extLst>
            <a:ext uri="{FF2B5EF4-FFF2-40B4-BE49-F238E27FC236}">
              <a16:creationId xmlns="" xmlns:a16="http://schemas.microsoft.com/office/drawing/2014/main" id="{00000000-0008-0000-0400-00004B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2" name="Text Box 16">
          <a:extLst>
            <a:ext uri="{FF2B5EF4-FFF2-40B4-BE49-F238E27FC236}">
              <a16:creationId xmlns="" xmlns:a16="http://schemas.microsoft.com/office/drawing/2014/main" id="{00000000-0008-0000-0400-00004C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3" name="Text Box 17">
          <a:extLst>
            <a:ext uri="{FF2B5EF4-FFF2-40B4-BE49-F238E27FC236}">
              <a16:creationId xmlns="" xmlns:a16="http://schemas.microsoft.com/office/drawing/2014/main" id="{00000000-0008-0000-0400-00004D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4" name="Text Box 18">
          <a:extLst>
            <a:ext uri="{FF2B5EF4-FFF2-40B4-BE49-F238E27FC236}">
              <a16:creationId xmlns="" xmlns:a16="http://schemas.microsoft.com/office/drawing/2014/main" id="{00000000-0008-0000-0400-00004E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5" name="Text Box 16">
          <a:extLst>
            <a:ext uri="{FF2B5EF4-FFF2-40B4-BE49-F238E27FC236}">
              <a16:creationId xmlns="" xmlns:a16="http://schemas.microsoft.com/office/drawing/2014/main" id="{00000000-0008-0000-0400-00004F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6" name="Text Box 17">
          <a:extLst>
            <a:ext uri="{FF2B5EF4-FFF2-40B4-BE49-F238E27FC236}">
              <a16:creationId xmlns="" xmlns:a16="http://schemas.microsoft.com/office/drawing/2014/main" id="{00000000-0008-0000-0400-000050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7" name="Text Box 18">
          <a:extLst>
            <a:ext uri="{FF2B5EF4-FFF2-40B4-BE49-F238E27FC236}">
              <a16:creationId xmlns="" xmlns:a16="http://schemas.microsoft.com/office/drawing/2014/main" id="{00000000-0008-0000-0400-000051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8" name="Text Box 19">
          <a:extLst>
            <a:ext uri="{FF2B5EF4-FFF2-40B4-BE49-F238E27FC236}">
              <a16:creationId xmlns="" xmlns:a16="http://schemas.microsoft.com/office/drawing/2014/main" id="{00000000-0008-0000-0400-000052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9" name="Text Box 16">
          <a:extLst>
            <a:ext uri="{FF2B5EF4-FFF2-40B4-BE49-F238E27FC236}">
              <a16:creationId xmlns="" xmlns:a16="http://schemas.microsoft.com/office/drawing/2014/main" id="{00000000-0008-0000-0400-000053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0" name="Text Box 17">
          <a:extLst>
            <a:ext uri="{FF2B5EF4-FFF2-40B4-BE49-F238E27FC236}">
              <a16:creationId xmlns="" xmlns:a16="http://schemas.microsoft.com/office/drawing/2014/main" id="{00000000-0008-0000-0400-000054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1" name="Text Box 18">
          <a:extLst>
            <a:ext uri="{FF2B5EF4-FFF2-40B4-BE49-F238E27FC236}">
              <a16:creationId xmlns="" xmlns:a16="http://schemas.microsoft.com/office/drawing/2014/main" id="{00000000-0008-0000-0400-000055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2" name="Text Box 19">
          <a:extLst>
            <a:ext uri="{FF2B5EF4-FFF2-40B4-BE49-F238E27FC236}">
              <a16:creationId xmlns="" xmlns:a16="http://schemas.microsoft.com/office/drawing/2014/main" id="{00000000-0008-0000-0400-000056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56743"/>
    <xdr:sp macro="" textlink="">
      <xdr:nvSpPr>
        <xdr:cNvPr id="2903" name="Text Box 15">
          <a:extLst>
            <a:ext uri="{FF2B5EF4-FFF2-40B4-BE49-F238E27FC236}">
              <a16:creationId xmlns="" xmlns:a16="http://schemas.microsoft.com/office/drawing/2014/main" id="{00000000-0008-0000-0400-0000570B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2904" name="Text Box 15">
          <a:extLst>
            <a:ext uri="{FF2B5EF4-FFF2-40B4-BE49-F238E27FC236}">
              <a16:creationId xmlns="" xmlns:a16="http://schemas.microsoft.com/office/drawing/2014/main" id="{00000000-0008-0000-0400-0000580B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2905" name="Text Box 15">
          <a:extLst>
            <a:ext uri="{FF2B5EF4-FFF2-40B4-BE49-F238E27FC236}">
              <a16:creationId xmlns="" xmlns:a16="http://schemas.microsoft.com/office/drawing/2014/main" id="{00000000-0008-0000-0400-0000590B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2906" name="Text Box 15">
          <a:extLst>
            <a:ext uri="{FF2B5EF4-FFF2-40B4-BE49-F238E27FC236}">
              <a16:creationId xmlns="" xmlns:a16="http://schemas.microsoft.com/office/drawing/2014/main" id="{00000000-0008-0000-0400-00005A0B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2907" name="Text Box 15">
          <a:extLst>
            <a:ext uri="{FF2B5EF4-FFF2-40B4-BE49-F238E27FC236}">
              <a16:creationId xmlns="" xmlns:a16="http://schemas.microsoft.com/office/drawing/2014/main" id="{00000000-0008-0000-0400-00005B0B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2908" name="Text Box 15">
          <a:extLst>
            <a:ext uri="{FF2B5EF4-FFF2-40B4-BE49-F238E27FC236}">
              <a16:creationId xmlns="" xmlns:a16="http://schemas.microsoft.com/office/drawing/2014/main" id="{00000000-0008-0000-0400-00005C0B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09" name="Text Box 16">
          <a:extLst>
            <a:ext uri="{FF2B5EF4-FFF2-40B4-BE49-F238E27FC236}">
              <a16:creationId xmlns="" xmlns:a16="http://schemas.microsoft.com/office/drawing/2014/main" id="{00000000-0008-0000-0400-00005D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0" name="Text Box 17">
          <a:extLst>
            <a:ext uri="{FF2B5EF4-FFF2-40B4-BE49-F238E27FC236}">
              <a16:creationId xmlns="" xmlns:a16="http://schemas.microsoft.com/office/drawing/2014/main" id="{00000000-0008-0000-0400-00005E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1" name="Text Box 18">
          <a:extLst>
            <a:ext uri="{FF2B5EF4-FFF2-40B4-BE49-F238E27FC236}">
              <a16:creationId xmlns="" xmlns:a16="http://schemas.microsoft.com/office/drawing/2014/main" id="{00000000-0008-0000-0400-00005F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2" name="Text Box 19">
          <a:extLst>
            <a:ext uri="{FF2B5EF4-FFF2-40B4-BE49-F238E27FC236}">
              <a16:creationId xmlns="" xmlns:a16="http://schemas.microsoft.com/office/drawing/2014/main" id="{00000000-0008-0000-0400-000060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3" name="Text Box 16">
          <a:extLst>
            <a:ext uri="{FF2B5EF4-FFF2-40B4-BE49-F238E27FC236}">
              <a16:creationId xmlns="" xmlns:a16="http://schemas.microsoft.com/office/drawing/2014/main" id="{00000000-0008-0000-0400-000061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4" name="Text Box 17">
          <a:extLst>
            <a:ext uri="{FF2B5EF4-FFF2-40B4-BE49-F238E27FC236}">
              <a16:creationId xmlns="" xmlns:a16="http://schemas.microsoft.com/office/drawing/2014/main" id="{00000000-0008-0000-0400-000062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5" name="Text Box 18">
          <a:extLst>
            <a:ext uri="{FF2B5EF4-FFF2-40B4-BE49-F238E27FC236}">
              <a16:creationId xmlns="" xmlns:a16="http://schemas.microsoft.com/office/drawing/2014/main" id="{00000000-0008-0000-0400-000063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6" name="Text Box 19">
          <a:extLst>
            <a:ext uri="{FF2B5EF4-FFF2-40B4-BE49-F238E27FC236}">
              <a16:creationId xmlns="" xmlns:a16="http://schemas.microsoft.com/office/drawing/2014/main" id="{00000000-0008-0000-0400-000064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7" name="Text Box 16">
          <a:extLst>
            <a:ext uri="{FF2B5EF4-FFF2-40B4-BE49-F238E27FC236}">
              <a16:creationId xmlns="" xmlns:a16="http://schemas.microsoft.com/office/drawing/2014/main" id="{00000000-0008-0000-0400-000065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8" name="Text Box 17">
          <a:extLst>
            <a:ext uri="{FF2B5EF4-FFF2-40B4-BE49-F238E27FC236}">
              <a16:creationId xmlns="" xmlns:a16="http://schemas.microsoft.com/office/drawing/2014/main" id="{00000000-0008-0000-0400-000066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9" name="Text Box 18">
          <a:extLst>
            <a:ext uri="{FF2B5EF4-FFF2-40B4-BE49-F238E27FC236}">
              <a16:creationId xmlns="" xmlns:a16="http://schemas.microsoft.com/office/drawing/2014/main" id="{00000000-0008-0000-0400-000067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20" name="Text Box 19">
          <a:extLst>
            <a:ext uri="{FF2B5EF4-FFF2-40B4-BE49-F238E27FC236}">
              <a16:creationId xmlns="" xmlns:a16="http://schemas.microsoft.com/office/drawing/2014/main" id="{00000000-0008-0000-0400-000068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921" name="Text Box 15">
          <a:extLst>
            <a:ext uri="{FF2B5EF4-FFF2-40B4-BE49-F238E27FC236}">
              <a16:creationId xmlns="" xmlns:a16="http://schemas.microsoft.com/office/drawing/2014/main" id="{00000000-0008-0000-0400-0000690B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2" name="Text Box 16">
          <a:extLst>
            <a:ext uri="{FF2B5EF4-FFF2-40B4-BE49-F238E27FC236}">
              <a16:creationId xmlns="" xmlns:a16="http://schemas.microsoft.com/office/drawing/2014/main" id="{00000000-0008-0000-0400-00006A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3" name="Text Box 17">
          <a:extLst>
            <a:ext uri="{FF2B5EF4-FFF2-40B4-BE49-F238E27FC236}">
              <a16:creationId xmlns="" xmlns:a16="http://schemas.microsoft.com/office/drawing/2014/main" id="{00000000-0008-0000-0400-00006B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4" name="Text Box 18">
          <a:extLst>
            <a:ext uri="{FF2B5EF4-FFF2-40B4-BE49-F238E27FC236}">
              <a16:creationId xmlns="" xmlns:a16="http://schemas.microsoft.com/office/drawing/2014/main" id="{00000000-0008-0000-0400-00006C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5" name="Text Box 19">
          <a:extLst>
            <a:ext uri="{FF2B5EF4-FFF2-40B4-BE49-F238E27FC236}">
              <a16:creationId xmlns="" xmlns:a16="http://schemas.microsoft.com/office/drawing/2014/main" id="{00000000-0008-0000-0400-00006D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51</xdr:row>
      <xdr:rowOff>504825</xdr:rowOff>
    </xdr:from>
    <xdr:ext cx="95250" cy="442269"/>
    <xdr:sp macro="" textlink="">
      <xdr:nvSpPr>
        <xdr:cNvPr id="2926" name="Text Box 15">
          <a:extLst>
            <a:ext uri="{FF2B5EF4-FFF2-40B4-BE49-F238E27FC236}">
              <a16:creationId xmlns="" xmlns:a16="http://schemas.microsoft.com/office/drawing/2014/main" id="{00000000-0008-0000-0400-00006E0B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7" name="Text Box 16">
          <a:extLst>
            <a:ext uri="{FF2B5EF4-FFF2-40B4-BE49-F238E27FC236}">
              <a16:creationId xmlns="" xmlns:a16="http://schemas.microsoft.com/office/drawing/2014/main" id="{00000000-0008-0000-0400-00006F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8" name="Text Box 17">
          <a:extLst>
            <a:ext uri="{FF2B5EF4-FFF2-40B4-BE49-F238E27FC236}">
              <a16:creationId xmlns="" xmlns:a16="http://schemas.microsoft.com/office/drawing/2014/main" id="{00000000-0008-0000-0400-000070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9" name="Text Box 18">
          <a:extLst>
            <a:ext uri="{FF2B5EF4-FFF2-40B4-BE49-F238E27FC236}">
              <a16:creationId xmlns="" xmlns:a16="http://schemas.microsoft.com/office/drawing/2014/main" id="{00000000-0008-0000-0400-000071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0" name="Text Box 16">
          <a:extLst>
            <a:ext uri="{FF2B5EF4-FFF2-40B4-BE49-F238E27FC236}">
              <a16:creationId xmlns="" xmlns:a16="http://schemas.microsoft.com/office/drawing/2014/main" id="{00000000-0008-0000-0400-000072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1" name="Text Box 17">
          <a:extLst>
            <a:ext uri="{FF2B5EF4-FFF2-40B4-BE49-F238E27FC236}">
              <a16:creationId xmlns="" xmlns:a16="http://schemas.microsoft.com/office/drawing/2014/main" id="{00000000-0008-0000-0400-000073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2" name="Text Box 18">
          <a:extLst>
            <a:ext uri="{FF2B5EF4-FFF2-40B4-BE49-F238E27FC236}">
              <a16:creationId xmlns="" xmlns:a16="http://schemas.microsoft.com/office/drawing/2014/main" id="{00000000-0008-0000-0400-000074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3" name="Text Box 19">
          <a:extLst>
            <a:ext uri="{FF2B5EF4-FFF2-40B4-BE49-F238E27FC236}">
              <a16:creationId xmlns="" xmlns:a16="http://schemas.microsoft.com/office/drawing/2014/main" id="{00000000-0008-0000-0400-000075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4" name="Text Box 16">
          <a:extLst>
            <a:ext uri="{FF2B5EF4-FFF2-40B4-BE49-F238E27FC236}">
              <a16:creationId xmlns="" xmlns:a16="http://schemas.microsoft.com/office/drawing/2014/main" id="{00000000-0008-0000-0400-000076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5" name="Text Box 17">
          <a:extLst>
            <a:ext uri="{FF2B5EF4-FFF2-40B4-BE49-F238E27FC236}">
              <a16:creationId xmlns="" xmlns:a16="http://schemas.microsoft.com/office/drawing/2014/main" id="{00000000-0008-0000-0400-000077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6" name="Text Box 18">
          <a:extLst>
            <a:ext uri="{FF2B5EF4-FFF2-40B4-BE49-F238E27FC236}">
              <a16:creationId xmlns="" xmlns:a16="http://schemas.microsoft.com/office/drawing/2014/main" id="{00000000-0008-0000-0400-000078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37" name="Text Box 15">
          <a:extLst>
            <a:ext uri="{FF2B5EF4-FFF2-40B4-BE49-F238E27FC236}">
              <a16:creationId xmlns="" xmlns:a16="http://schemas.microsoft.com/office/drawing/2014/main" id="{00000000-0008-0000-0400-0000790B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38" name="Text Box 16">
          <a:extLst>
            <a:ext uri="{FF2B5EF4-FFF2-40B4-BE49-F238E27FC236}">
              <a16:creationId xmlns="" xmlns:a16="http://schemas.microsoft.com/office/drawing/2014/main" id="{00000000-0008-0000-0400-00007A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39" name="Text Box 17">
          <a:extLst>
            <a:ext uri="{FF2B5EF4-FFF2-40B4-BE49-F238E27FC236}">
              <a16:creationId xmlns="" xmlns:a16="http://schemas.microsoft.com/office/drawing/2014/main" id="{00000000-0008-0000-0400-00007B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40" name="Text Box 18">
          <a:extLst>
            <a:ext uri="{FF2B5EF4-FFF2-40B4-BE49-F238E27FC236}">
              <a16:creationId xmlns="" xmlns:a16="http://schemas.microsoft.com/office/drawing/2014/main" id="{00000000-0008-0000-0400-00007C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41" name="Text Box 19">
          <a:extLst>
            <a:ext uri="{FF2B5EF4-FFF2-40B4-BE49-F238E27FC236}">
              <a16:creationId xmlns="" xmlns:a16="http://schemas.microsoft.com/office/drawing/2014/main" id="{00000000-0008-0000-0400-00007D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2" name="Text Box 16">
          <a:extLst>
            <a:ext uri="{FF2B5EF4-FFF2-40B4-BE49-F238E27FC236}">
              <a16:creationId xmlns="" xmlns:a16="http://schemas.microsoft.com/office/drawing/2014/main" id="{00000000-0008-0000-0400-00007E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3" name="Text Box 17">
          <a:extLst>
            <a:ext uri="{FF2B5EF4-FFF2-40B4-BE49-F238E27FC236}">
              <a16:creationId xmlns="" xmlns:a16="http://schemas.microsoft.com/office/drawing/2014/main" id="{00000000-0008-0000-0400-00007F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4" name="Text Box 18">
          <a:extLst>
            <a:ext uri="{FF2B5EF4-FFF2-40B4-BE49-F238E27FC236}">
              <a16:creationId xmlns="" xmlns:a16="http://schemas.microsoft.com/office/drawing/2014/main" id="{00000000-0008-0000-0400-000080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5" name="Text Box 19">
          <a:extLst>
            <a:ext uri="{FF2B5EF4-FFF2-40B4-BE49-F238E27FC236}">
              <a16:creationId xmlns="" xmlns:a16="http://schemas.microsoft.com/office/drawing/2014/main" id="{00000000-0008-0000-0400-000081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6" name="Text Box 16">
          <a:extLst>
            <a:ext uri="{FF2B5EF4-FFF2-40B4-BE49-F238E27FC236}">
              <a16:creationId xmlns="" xmlns:a16="http://schemas.microsoft.com/office/drawing/2014/main" id="{00000000-0008-0000-0400-0000820B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7" name="Text Box 17">
          <a:extLst>
            <a:ext uri="{FF2B5EF4-FFF2-40B4-BE49-F238E27FC236}">
              <a16:creationId xmlns="" xmlns:a16="http://schemas.microsoft.com/office/drawing/2014/main" id="{00000000-0008-0000-0400-0000830B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8" name="Text Box 18">
          <a:extLst>
            <a:ext uri="{FF2B5EF4-FFF2-40B4-BE49-F238E27FC236}">
              <a16:creationId xmlns="" xmlns:a16="http://schemas.microsoft.com/office/drawing/2014/main" id="{00000000-0008-0000-0400-0000840B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9" name="Text Box 19">
          <a:extLst>
            <a:ext uri="{FF2B5EF4-FFF2-40B4-BE49-F238E27FC236}">
              <a16:creationId xmlns="" xmlns:a16="http://schemas.microsoft.com/office/drawing/2014/main" id="{00000000-0008-0000-0400-0000850B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950" name="Text Box 15">
          <a:extLst>
            <a:ext uri="{FF2B5EF4-FFF2-40B4-BE49-F238E27FC236}">
              <a16:creationId xmlns="" xmlns:a16="http://schemas.microsoft.com/office/drawing/2014/main" id="{00000000-0008-0000-0400-0000860B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1" name="Text Box 16">
          <a:extLst>
            <a:ext uri="{FF2B5EF4-FFF2-40B4-BE49-F238E27FC236}">
              <a16:creationId xmlns="" xmlns:a16="http://schemas.microsoft.com/office/drawing/2014/main" id="{00000000-0008-0000-0400-000087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2" name="Text Box 17">
          <a:extLst>
            <a:ext uri="{FF2B5EF4-FFF2-40B4-BE49-F238E27FC236}">
              <a16:creationId xmlns="" xmlns:a16="http://schemas.microsoft.com/office/drawing/2014/main" id="{00000000-0008-0000-0400-000088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3" name="Text Box 18">
          <a:extLst>
            <a:ext uri="{FF2B5EF4-FFF2-40B4-BE49-F238E27FC236}">
              <a16:creationId xmlns="" xmlns:a16="http://schemas.microsoft.com/office/drawing/2014/main" id="{00000000-0008-0000-0400-000089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4" name="Text Box 19">
          <a:extLst>
            <a:ext uri="{FF2B5EF4-FFF2-40B4-BE49-F238E27FC236}">
              <a16:creationId xmlns="" xmlns:a16="http://schemas.microsoft.com/office/drawing/2014/main" id="{00000000-0008-0000-0400-00008A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55" name="Text Box 16">
          <a:extLst>
            <a:ext uri="{FF2B5EF4-FFF2-40B4-BE49-F238E27FC236}">
              <a16:creationId xmlns="" xmlns:a16="http://schemas.microsoft.com/office/drawing/2014/main" id="{00000000-0008-0000-0400-00008B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56" name="Text Box 17">
          <a:extLst>
            <a:ext uri="{FF2B5EF4-FFF2-40B4-BE49-F238E27FC236}">
              <a16:creationId xmlns="" xmlns:a16="http://schemas.microsoft.com/office/drawing/2014/main" id="{00000000-0008-0000-0400-00008C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53</xdr:row>
      <xdr:rowOff>15875</xdr:rowOff>
    </xdr:from>
    <xdr:ext cx="95250" cy="171450"/>
    <xdr:sp macro="" textlink="">
      <xdr:nvSpPr>
        <xdr:cNvPr id="2957" name="Text Box 18">
          <a:extLst>
            <a:ext uri="{FF2B5EF4-FFF2-40B4-BE49-F238E27FC236}">
              <a16:creationId xmlns="" xmlns:a16="http://schemas.microsoft.com/office/drawing/2014/main" id="{00000000-0008-0000-0400-00008D0B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58" name="Text Box 16">
          <a:extLst>
            <a:ext uri="{FF2B5EF4-FFF2-40B4-BE49-F238E27FC236}">
              <a16:creationId xmlns="" xmlns:a16="http://schemas.microsoft.com/office/drawing/2014/main" id="{00000000-0008-0000-0400-00008E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59" name="Text Box 17">
          <a:extLst>
            <a:ext uri="{FF2B5EF4-FFF2-40B4-BE49-F238E27FC236}">
              <a16:creationId xmlns="" xmlns:a16="http://schemas.microsoft.com/office/drawing/2014/main" id="{00000000-0008-0000-0400-00008F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0" name="Text Box 18">
          <a:extLst>
            <a:ext uri="{FF2B5EF4-FFF2-40B4-BE49-F238E27FC236}">
              <a16:creationId xmlns="" xmlns:a16="http://schemas.microsoft.com/office/drawing/2014/main" id="{00000000-0008-0000-0400-000090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1" name="Text Box 19">
          <a:extLst>
            <a:ext uri="{FF2B5EF4-FFF2-40B4-BE49-F238E27FC236}">
              <a16:creationId xmlns="" xmlns:a16="http://schemas.microsoft.com/office/drawing/2014/main" id="{00000000-0008-0000-0400-000091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2" name="Text Box 16">
          <a:extLst>
            <a:ext uri="{FF2B5EF4-FFF2-40B4-BE49-F238E27FC236}">
              <a16:creationId xmlns="" xmlns:a16="http://schemas.microsoft.com/office/drawing/2014/main" id="{00000000-0008-0000-0400-000092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63" name="Text Box 15">
          <a:extLst>
            <a:ext uri="{FF2B5EF4-FFF2-40B4-BE49-F238E27FC236}">
              <a16:creationId xmlns="" xmlns:a16="http://schemas.microsoft.com/office/drawing/2014/main" id="{00000000-0008-0000-0400-0000930B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8496"/>
    <xdr:sp macro="" textlink="">
      <xdr:nvSpPr>
        <xdr:cNvPr id="2964" name="Text Box 15">
          <a:extLst>
            <a:ext uri="{FF2B5EF4-FFF2-40B4-BE49-F238E27FC236}">
              <a16:creationId xmlns="" xmlns:a16="http://schemas.microsoft.com/office/drawing/2014/main" id="{00000000-0008-0000-0400-0000940B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2965" name="Text Box 15">
          <a:extLst>
            <a:ext uri="{FF2B5EF4-FFF2-40B4-BE49-F238E27FC236}">
              <a16:creationId xmlns="" xmlns:a16="http://schemas.microsoft.com/office/drawing/2014/main" id="{00000000-0008-0000-0400-0000950B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2966" name="Text Box 15">
          <a:extLst>
            <a:ext uri="{FF2B5EF4-FFF2-40B4-BE49-F238E27FC236}">
              <a16:creationId xmlns="" xmlns:a16="http://schemas.microsoft.com/office/drawing/2014/main" id="{00000000-0008-0000-0400-0000960B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2967" name="Text Box 15">
          <a:extLst>
            <a:ext uri="{FF2B5EF4-FFF2-40B4-BE49-F238E27FC236}">
              <a16:creationId xmlns="" xmlns:a16="http://schemas.microsoft.com/office/drawing/2014/main" id="{00000000-0008-0000-0400-0000970B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2968" name="Text Box 15">
          <a:extLst>
            <a:ext uri="{FF2B5EF4-FFF2-40B4-BE49-F238E27FC236}">
              <a16:creationId xmlns="" xmlns:a16="http://schemas.microsoft.com/office/drawing/2014/main" id="{00000000-0008-0000-0400-0000980B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69" name="Text Box 15">
          <a:extLst>
            <a:ext uri="{FF2B5EF4-FFF2-40B4-BE49-F238E27FC236}">
              <a16:creationId xmlns="" xmlns:a16="http://schemas.microsoft.com/office/drawing/2014/main" id="{00000000-0008-0000-0400-0000990B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0" name="Text Box 16">
          <a:extLst>
            <a:ext uri="{FF2B5EF4-FFF2-40B4-BE49-F238E27FC236}">
              <a16:creationId xmlns="" xmlns:a16="http://schemas.microsoft.com/office/drawing/2014/main" id="{00000000-0008-0000-0400-00009A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1" name="Text Box 17">
          <a:extLst>
            <a:ext uri="{FF2B5EF4-FFF2-40B4-BE49-F238E27FC236}">
              <a16:creationId xmlns="" xmlns:a16="http://schemas.microsoft.com/office/drawing/2014/main" id="{00000000-0008-0000-0400-00009B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2" name="Text Box 18">
          <a:extLst>
            <a:ext uri="{FF2B5EF4-FFF2-40B4-BE49-F238E27FC236}">
              <a16:creationId xmlns="" xmlns:a16="http://schemas.microsoft.com/office/drawing/2014/main" id="{00000000-0008-0000-0400-00009C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3" name="Text Box 19">
          <a:extLst>
            <a:ext uri="{FF2B5EF4-FFF2-40B4-BE49-F238E27FC236}">
              <a16:creationId xmlns="" xmlns:a16="http://schemas.microsoft.com/office/drawing/2014/main" id="{00000000-0008-0000-0400-00009D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4" name="Text Box 16">
          <a:extLst>
            <a:ext uri="{FF2B5EF4-FFF2-40B4-BE49-F238E27FC236}">
              <a16:creationId xmlns="" xmlns:a16="http://schemas.microsoft.com/office/drawing/2014/main" id="{00000000-0008-0000-0400-00009E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5" name="Text Box 17">
          <a:extLst>
            <a:ext uri="{FF2B5EF4-FFF2-40B4-BE49-F238E27FC236}">
              <a16:creationId xmlns="" xmlns:a16="http://schemas.microsoft.com/office/drawing/2014/main" id="{00000000-0008-0000-0400-00009F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6" name="Text Box 18">
          <a:extLst>
            <a:ext uri="{FF2B5EF4-FFF2-40B4-BE49-F238E27FC236}">
              <a16:creationId xmlns="" xmlns:a16="http://schemas.microsoft.com/office/drawing/2014/main" id="{00000000-0008-0000-0400-0000A0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7" name="Text Box 19">
          <a:extLst>
            <a:ext uri="{FF2B5EF4-FFF2-40B4-BE49-F238E27FC236}">
              <a16:creationId xmlns="" xmlns:a16="http://schemas.microsoft.com/office/drawing/2014/main" id="{00000000-0008-0000-0400-0000A1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78" name="Text Box 16">
          <a:extLst>
            <a:ext uri="{FF2B5EF4-FFF2-40B4-BE49-F238E27FC236}">
              <a16:creationId xmlns="" xmlns:a16="http://schemas.microsoft.com/office/drawing/2014/main" id="{00000000-0008-0000-0400-0000A2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79" name="Text Box 17">
          <a:extLst>
            <a:ext uri="{FF2B5EF4-FFF2-40B4-BE49-F238E27FC236}">
              <a16:creationId xmlns="" xmlns:a16="http://schemas.microsoft.com/office/drawing/2014/main" id="{00000000-0008-0000-0400-0000A3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80" name="Text Box 18">
          <a:extLst>
            <a:ext uri="{FF2B5EF4-FFF2-40B4-BE49-F238E27FC236}">
              <a16:creationId xmlns="" xmlns:a16="http://schemas.microsoft.com/office/drawing/2014/main" id="{00000000-0008-0000-0400-0000A4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81" name="Text Box 19">
          <a:extLst>
            <a:ext uri="{FF2B5EF4-FFF2-40B4-BE49-F238E27FC236}">
              <a16:creationId xmlns="" xmlns:a16="http://schemas.microsoft.com/office/drawing/2014/main" id="{00000000-0008-0000-0400-0000A5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2982" name="Text Box 15">
          <a:extLst>
            <a:ext uri="{FF2B5EF4-FFF2-40B4-BE49-F238E27FC236}">
              <a16:creationId xmlns="" xmlns:a16="http://schemas.microsoft.com/office/drawing/2014/main" id="{00000000-0008-0000-0400-0000A60B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3" name="Text Box 16">
          <a:extLst>
            <a:ext uri="{FF2B5EF4-FFF2-40B4-BE49-F238E27FC236}">
              <a16:creationId xmlns="" xmlns:a16="http://schemas.microsoft.com/office/drawing/2014/main" id="{00000000-0008-0000-0400-0000A7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4" name="Text Box 17">
          <a:extLst>
            <a:ext uri="{FF2B5EF4-FFF2-40B4-BE49-F238E27FC236}">
              <a16:creationId xmlns="" xmlns:a16="http://schemas.microsoft.com/office/drawing/2014/main" id="{00000000-0008-0000-0400-0000A8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5" name="Text Box 18">
          <a:extLst>
            <a:ext uri="{FF2B5EF4-FFF2-40B4-BE49-F238E27FC236}">
              <a16:creationId xmlns="" xmlns:a16="http://schemas.microsoft.com/office/drawing/2014/main" id="{00000000-0008-0000-0400-0000A9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6" name="Text Box 19">
          <a:extLst>
            <a:ext uri="{FF2B5EF4-FFF2-40B4-BE49-F238E27FC236}">
              <a16:creationId xmlns="" xmlns:a16="http://schemas.microsoft.com/office/drawing/2014/main" id="{00000000-0008-0000-0400-0000AA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7" name="Text Box 16">
          <a:extLst>
            <a:ext uri="{FF2B5EF4-FFF2-40B4-BE49-F238E27FC236}">
              <a16:creationId xmlns="" xmlns:a16="http://schemas.microsoft.com/office/drawing/2014/main" id="{00000000-0008-0000-0400-0000AB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8" name="Text Box 17">
          <a:extLst>
            <a:ext uri="{FF2B5EF4-FFF2-40B4-BE49-F238E27FC236}">
              <a16:creationId xmlns="" xmlns:a16="http://schemas.microsoft.com/office/drawing/2014/main" id="{00000000-0008-0000-0400-0000AC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9" name="Text Box 18">
          <a:extLst>
            <a:ext uri="{FF2B5EF4-FFF2-40B4-BE49-F238E27FC236}">
              <a16:creationId xmlns="" xmlns:a16="http://schemas.microsoft.com/office/drawing/2014/main" id="{00000000-0008-0000-0400-0000AD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0" name="Text Box 16">
          <a:extLst>
            <a:ext uri="{FF2B5EF4-FFF2-40B4-BE49-F238E27FC236}">
              <a16:creationId xmlns="" xmlns:a16="http://schemas.microsoft.com/office/drawing/2014/main" id="{00000000-0008-0000-0400-0000AE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1" name="Text Box 17">
          <a:extLst>
            <a:ext uri="{FF2B5EF4-FFF2-40B4-BE49-F238E27FC236}">
              <a16:creationId xmlns="" xmlns:a16="http://schemas.microsoft.com/office/drawing/2014/main" id="{00000000-0008-0000-0400-0000AF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2" name="Text Box 18">
          <a:extLst>
            <a:ext uri="{FF2B5EF4-FFF2-40B4-BE49-F238E27FC236}">
              <a16:creationId xmlns="" xmlns:a16="http://schemas.microsoft.com/office/drawing/2014/main" id="{00000000-0008-0000-0400-0000B0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3" name="Text Box 19">
          <a:extLst>
            <a:ext uri="{FF2B5EF4-FFF2-40B4-BE49-F238E27FC236}">
              <a16:creationId xmlns="" xmlns:a16="http://schemas.microsoft.com/office/drawing/2014/main" id="{00000000-0008-0000-0400-0000B1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4" name="Text Box 16">
          <a:extLst>
            <a:ext uri="{FF2B5EF4-FFF2-40B4-BE49-F238E27FC236}">
              <a16:creationId xmlns="" xmlns:a16="http://schemas.microsoft.com/office/drawing/2014/main" id="{00000000-0008-0000-0400-0000B2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5" name="Text Box 17">
          <a:extLst>
            <a:ext uri="{FF2B5EF4-FFF2-40B4-BE49-F238E27FC236}">
              <a16:creationId xmlns="" xmlns:a16="http://schemas.microsoft.com/office/drawing/2014/main" id="{00000000-0008-0000-0400-0000B3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6" name="Text Box 18">
          <a:extLst>
            <a:ext uri="{FF2B5EF4-FFF2-40B4-BE49-F238E27FC236}">
              <a16:creationId xmlns="" xmlns:a16="http://schemas.microsoft.com/office/drawing/2014/main" id="{00000000-0008-0000-0400-0000B4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7" name="Text Box 19">
          <a:extLst>
            <a:ext uri="{FF2B5EF4-FFF2-40B4-BE49-F238E27FC236}">
              <a16:creationId xmlns="" xmlns:a16="http://schemas.microsoft.com/office/drawing/2014/main" id="{00000000-0008-0000-0400-0000B5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56743"/>
    <xdr:sp macro="" textlink="">
      <xdr:nvSpPr>
        <xdr:cNvPr id="2998" name="Text Box 15">
          <a:extLst>
            <a:ext uri="{FF2B5EF4-FFF2-40B4-BE49-F238E27FC236}">
              <a16:creationId xmlns="" xmlns:a16="http://schemas.microsoft.com/office/drawing/2014/main" id="{00000000-0008-0000-0400-0000B60B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2999" name="Text Box 15">
          <a:extLst>
            <a:ext uri="{FF2B5EF4-FFF2-40B4-BE49-F238E27FC236}">
              <a16:creationId xmlns="" xmlns:a16="http://schemas.microsoft.com/office/drawing/2014/main" id="{00000000-0008-0000-0400-0000B70B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3000" name="Text Box 15">
          <a:extLst>
            <a:ext uri="{FF2B5EF4-FFF2-40B4-BE49-F238E27FC236}">
              <a16:creationId xmlns="" xmlns:a16="http://schemas.microsoft.com/office/drawing/2014/main" id="{00000000-0008-0000-0400-0000B80B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3001" name="Text Box 15">
          <a:extLst>
            <a:ext uri="{FF2B5EF4-FFF2-40B4-BE49-F238E27FC236}">
              <a16:creationId xmlns="" xmlns:a16="http://schemas.microsoft.com/office/drawing/2014/main" id="{00000000-0008-0000-0400-0000B90B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3002" name="Text Box 15">
          <a:extLst>
            <a:ext uri="{FF2B5EF4-FFF2-40B4-BE49-F238E27FC236}">
              <a16:creationId xmlns="" xmlns:a16="http://schemas.microsoft.com/office/drawing/2014/main" id="{00000000-0008-0000-0400-0000BA0B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213632"/>
    <xdr:sp macro="" textlink="">
      <xdr:nvSpPr>
        <xdr:cNvPr id="3003" name="Text Box 15">
          <a:extLst>
            <a:ext uri="{FF2B5EF4-FFF2-40B4-BE49-F238E27FC236}">
              <a16:creationId xmlns="" xmlns:a16="http://schemas.microsoft.com/office/drawing/2014/main" id="{00000000-0008-0000-0400-0000BB0B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4" name="Text Box 16">
          <a:extLst>
            <a:ext uri="{FF2B5EF4-FFF2-40B4-BE49-F238E27FC236}">
              <a16:creationId xmlns="" xmlns:a16="http://schemas.microsoft.com/office/drawing/2014/main" id="{00000000-0008-0000-0400-0000BC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5" name="Text Box 17">
          <a:extLst>
            <a:ext uri="{FF2B5EF4-FFF2-40B4-BE49-F238E27FC236}">
              <a16:creationId xmlns="" xmlns:a16="http://schemas.microsoft.com/office/drawing/2014/main" id="{00000000-0008-0000-0400-0000BD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6" name="Text Box 18">
          <a:extLst>
            <a:ext uri="{FF2B5EF4-FFF2-40B4-BE49-F238E27FC236}">
              <a16:creationId xmlns="" xmlns:a16="http://schemas.microsoft.com/office/drawing/2014/main" id="{00000000-0008-0000-0400-0000BE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7" name="Text Box 19">
          <a:extLst>
            <a:ext uri="{FF2B5EF4-FFF2-40B4-BE49-F238E27FC236}">
              <a16:creationId xmlns="" xmlns:a16="http://schemas.microsoft.com/office/drawing/2014/main" id="{00000000-0008-0000-0400-0000BF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08" name="Text Box 16">
          <a:extLst>
            <a:ext uri="{FF2B5EF4-FFF2-40B4-BE49-F238E27FC236}">
              <a16:creationId xmlns="" xmlns:a16="http://schemas.microsoft.com/office/drawing/2014/main" id="{00000000-0008-0000-0400-0000C0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09" name="Text Box 17">
          <a:extLst>
            <a:ext uri="{FF2B5EF4-FFF2-40B4-BE49-F238E27FC236}">
              <a16:creationId xmlns="" xmlns:a16="http://schemas.microsoft.com/office/drawing/2014/main" id="{00000000-0008-0000-0400-0000C1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10" name="Text Box 18">
          <a:extLst>
            <a:ext uri="{FF2B5EF4-FFF2-40B4-BE49-F238E27FC236}">
              <a16:creationId xmlns="" xmlns:a16="http://schemas.microsoft.com/office/drawing/2014/main" id="{00000000-0008-0000-0400-0000C2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11" name="Text Box 19">
          <a:extLst>
            <a:ext uri="{FF2B5EF4-FFF2-40B4-BE49-F238E27FC236}">
              <a16:creationId xmlns="" xmlns:a16="http://schemas.microsoft.com/office/drawing/2014/main" id="{00000000-0008-0000-0400-0000C3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2" name="Text Box 16">
          <a:extLst>
            <a:ext uri="{FF2B5EF4-FFF2-40B4-BE49-F238E27FC236}">
              <a16:creationId xmlns="" xmlns:a16="http://schemas.microsoft.com/office/drawing/2014/main" id="{00000000-0008-0000-0400-0000C4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3" name="Text Box 17">
          <a:extLst>
            <a:ext uri="{FF2B5EF4-FFF2-40B4-BE49-F238E27FC236}">
              <a16:creationId xmlns="" xmlns:a16="http://schemas.microsoft.com/office/drawing/2014/main" id="{00000000-0008-0000-0400-0000C5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4" name="Text Box 18">
          <a:extLst>
            <a:ext uri="{FF2B5EF4-FFF2-40B4-BE49-F238E27FC236}">
              <a16:creationId xmlns="" xmlns:a16="http://schemas.microsoft.com/office/drawing/2014/main" id="{00000000-0008-0000-0400-0000C6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5" name="Text Box 19">
          <a:extLst>
            <a:ext uri="{FF2B5EF4-FFF2-40B4-BE49-F238E27FC236}">
              <a16:creationId xmlns="" xmlns:a16="http://schemas.microsoft.com/office/drawing/2014/main" id="{00000000-0008-0000-0400-0000C70B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3016" name="Text Box 15">
          <a:extLst>
            <a:ext uri="{FF2B5EF4-FFF2-40B4-BE49-F238E27FC236}">
              <a16:creationId xmlns="" xmlns:a16="http://schemas.microsoft.com/office/drawing/2014/main" id="{00000000-0008-0000-0400-0000C80B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7" name="Text Box 16">
          <a:extLst>
            <a:ext uri="{FF2B5EF4-FFF2-40B4-BE49-F238E27FC236}">
              <a16:creationId xmlns="" xmlns:a16="http://schemas.microsoft.com/office/drawing/2014/main" id="{00000000-0008-0000-0400-0000C9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8" name="Text Box 17">
          <a:extLst>
            <a:ext uri="{FF2B5EF4-FFF2-40B4-BE49-F238E27FC236}">
              <a16:creationId xmlns="" xmlns:a16="http://schemas.microsoft.com/office/drawing/2014/main" id="{00000000-0008-0000-0400-0000CA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9" name="Text Box 18">
          <a:extLst>
            <a:ext uri="{FF2B5EF4-FFF2-40B4-BE49-F238E27FC236}">
              <a16:creationId xmlns="" xmlns:a16="http://schemas.microsoft.com/office/drawing/2014/main" id="{00000000-0008-0000-0400-0000CB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20" name="Text Box 19">
          <a:extLst>
            <a:ext uri="{FF2B5EF4-FFF2-40B4-BE49-F238E27FC236}">
              <a16:creationId xmlns="" xmlns:a16="http://schemas.microsoft.com/office/drawing/2014/main" id="{00000000-0008-0000-0400-0000CC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55</xdr:row>
      <xdr:rowOff>504825</xdr:rowOff>
    </xdr:from>
    <xdr:ext cx="95250" cy="442269"/>
    <xdr:sp macro="" textlink="">
      <xdr:nvSpPr>
        <xdr:cNvPr id="3021" name="Text Box 15">
          <a:extLst>
            <a:ext uri="{FF2B5EF4-FFF2-40B4-BE49-F238E27FC236}">
              <a16:creationId xmlns="" xmlns:a16="http://schemas.microsoft.com/office/drawing/2014/main" id="{00000000-0008-0000-0400-0000CD0B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2" name="Text Box 16">
          <a:extLst>
            <a:ext uri="{FF2B5EF4-FFF2-40B4-BE49-F238E27FC236}">
              <a16:creationId xmlns="" xmlns:a16="http://schemas.microsoft.com/office/drawing/2014/main" id="{00000000-0008-0000-0400-0000CE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3" name="Text Box 17">
          <a:extLst>
            <a:ext uri="{FF2B5EF4-FFF2-40B4-BE49-F238E27FC236}">
              <a16:creationId xmlns="" xmlns:a16="http://schemas.microsoft.com/office/drawing/2014/main" id="{00000000-0008-0000-0400-0000CF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4" name="Text Box 18">
          <a:extLst>
            <a:ext uri="{FF2B5EF4-FFF2-40B4-BE49-F238E27FC236}">
              <a16:creationId xmlns="" xmlns:a16="http://schemas.microsoft.com/office/drawing/2014/main" id="{00000000-0008-0000-0400-0000D0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5" name="Text Box 16">
          <a:extLst>
            <a:ext uri="{FF2B5EF4-FFF2-40B4-BE49-F238E27FC236}">
              <a16:creationId xmlns="" xmlns:a16="http://schemas.microsoft.com/office/drawing/2014/main" id="{00000000-0008-0000-0400-0000D1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6" name="Text Box 17">
          <a:extLst>
            <a:ext uri="{FF2B5EF4-FFF2-40B4-BE49-F238E27FC236}">
              <a16:creationId xmlns="" xmlns:a16="http://schemas.microsoft.com/office/drawing/2014/main" id="{00000000-0008-0000-0400-0000D2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7" name="Text Box 18">
          <a:extLst>
            <a:ext uri="{FF2B5EF4-FFF2-40B4-BE49-F238E27FC236}">
              <a16:creationId xmlns="" xmlns:a16="http://schemas.microsoft.com/office/drawing/2014/main" id="{00000000-0008-0000-0400-0000D3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8" name="Text Box 19">
          <a:extLst>
            <a:ext uri="{FF2B5EF4-FFF2-40B4-BE49-F238E27FC236}">
              <a16:creationId xmlns="" xmlns:a16="http://schemas.microsoft.com/office/drawing/2014/main" id="{00000000-0008-0000-0400-0000D4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9" name="Text Box 16">
          <a:extLst>
            <a:ext uri="{FF2B5EF4-FFF2-40B4-BE49-F238E27FC236}">
              <a16:creationId xmlns="" xmlns:a16="http://schemas.microsoft.com/office/drawing/2014/main" id="{00000000-0008-0000-0400-0000D5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30" name="Text Box 17">
          <a:extLst>
            <a:ext uri="{FF2B5EF4-FFF2-40B4-BE49-F238E27FC236}">
              <a16:creationId xmlns="" xmlns:a16="http://schemas.microsoft.com/office/drawing/2014/main" id="{00000000-0008-0000-0400-0000D6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31" name="Text Box 18">
          <a:extLst>
            <a:ext uri="{FF2B5EF4-FFF2-40B4-BE49-F238E27FC236}">
              <a16:creationId xmlns="" xmlns:a16="http://schemas.microsoft.com/office/drawing/2014/main" id="{00000000-0008-0000-0400-0000D7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32" name="Text Box 15">
          <a:extLst>
            <a:ext uri="{FF2B5EF4-FFF2-40B4-BE49-F238E27FC236}">
              <a16:creationId xmlns="" xmlns:a16="http://schemas.microsoft.com/office/drawing/2014/main" id="{00000000-0008-0000-0400-0000D80B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3" name="Text Box 16">
          <a:extLst>
            <a:ext uri="{FF2B5EF4-FFF2-40B4-BE49-F238E27FC236}">
              <a16:creationId xmlns="" xmlns:a16="http://schemas.microsoft.com/office/drawing/2014/main" id="{00000000-0008-0000-0400-0000D9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4" name="Text Box 17">
          <a:extLst>
            <a:ext uri="{FF2B5EF4-FFF2-40B4-BE49-F238E27FC236}">
              <a16:creationId xmlns="" xmlns:a16="http://schemas.microsoft.com/office/drawing/2014/main" id="{00000000-0008-0000-0400-0000DA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5" name="Text Box 18">
          <a:extLst>
            <a:ext uri="{FF2B5EF4-FFF2-40B4-BE49-F238E27FC236}">
              <a16:creationId xmlns="" xmlns:a16="http://schemas.microsoft.com/office/drawing/2014/main" id="{00000000-0008-0000-0400-0000DB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6" name="Text Box 19">
          <a:extLst>
            <a:ext uri="{FF2B5EF4-FFF2-40B4-BE49-F238E27FC236}">
              <a16:creationId xmlns="" xmlns:a16="http://schemas.microsoft.com/office/drawing/2014/main" id="{00000000-0008-0000-0400-0000DC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7" name="Text Box 16">
          <a:extLst>
            <a:ext uri="{FF2B5EF4-FFF2-40B4-BE49-F238E27FC236}">
              <a16:creationId xmlns="" xmlns:a16="http://schemas.microsoft.com/office/drawing/2014/main" id="{00000000-0008-0000-0400-0000DD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8" name="Text Box 17">
          <a:extLst>
            <a:ext uri="{FF2B5EF4-FFF2-40B4-BE49-F238E27FC236}">
              <a16:creationId xmlns="" xmlns:a16="http://schemas.microsoft.com/office/drawing/2014/main" id="{00000000-0008-0000-0400-0000DE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9" name="Text Box 18">
          <a:extLst>
            <a:ext uri="{FF2B5EF4-FFF2-40B4-BE49-F238E27FC236}">
              <a16:creationId xmlns="" xmlns:a16="http://schemas.microsoft.com/office/drawing/2014/main" id="{00000000-0008-0000-0400-0000DF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40" name="Text Box 19">
          <a:extLst>
            <a:ext uri="{FF2B5EF4-FFF2-40B4-BE49-F238E27FC236}">
              <a16:creationId xmlns="" xmlns:a16="http://schemas.microsoft.com/office/drawing/2014/main" id="{00000000-0008-0000-0400-0000E0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1" name="Text Box 16">
          <a:extLst>
            <a:ext uri="{FF2B5EF4-FFF2-40B4-BE49-F238E27FC236}">
              <a16:creationId xmlns="" xmlns:a16="http://schemas.microsoft.com/office/drawing/2014/main" id="{00000000-0008-0000-0400-0000E10B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2" name="Text Box 17">
          <a:extLst>
            <a:ext uri="{FF2B5EF4-FFF2-40B4-BE49-F238E27FC236}">
              <a16:creationId xmlns="" xmlns:a16="http://schemas.microsoft.com/office/drawing/2014/main" id="{00000000-0008-0000-0400-0000E20B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3" name="Text Box 18">
          <a:extLst>
            <a:ext uri="{FF2B5EF4-FFF2-40B4-BE49-F238E27FC236}">
              <a16:creationId xmlns="" xmlns:a16="http://schemas.microsoft.com/office/drawing/2014/main" id="{00000000-0008-0000-0400-0000E30B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4" name="Text Box 19">
          <a:extLst>
            <a:ext uri="{FF2B5EF4-FFF2-40B4-BE49-F238E27FC236}">
              <a16:creationId xmlns="" xmlns:a16="http://schemas.microsoft.com/office/drawing/2014/main" id="{00000000-0008-0000-0400-0000E40B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3045" name="Text Box 15">
          <a:extLst>
            <a:ext uri="{FF2B5EF4-FFF2-40B4-BE49-F238E27FC236}">
              <a16:creationId xmlns="" xmlns:a16="http://schemas.microsoft.com/office/drawing/2014/main" id="{00000000-0008-0000-0400-0000E50B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6" name="Text Box 16">
          <a:extLst>
            <a:ext uri="{FF2B5EF4-FFF2-40B4-BE49-F238E27FC236}">
              <a16:creationId xmlns="" xmlns:a16="http://schemas.microsoft.com/office/drawing/2014/main" id="{00000000-0008-0000-0400-0000E6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7" name="Text Box 17">
          <a:extLst>
            <a:ext uri="{FF2B5EF4-FFF2-40B4-BE49-F238E27FC236}">
              <a16:creationId xmlns="" xmlns:a16="http://schemas.microsoft.com/office/drawing/2014/main" id="{00000000-0008-0000-0400-0000E7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8" name="Text Box 18">
          <a:extLst>
            <a:ext uri="{FF2B5EF4-FFF2-40B4-BE49-F238E27FC236}">
              <a16:creationId xmlns="" xmlns:a16="http://schemas.microsoft.com/office/drawing/2014/main" id="{00000000-0008-0000-0400-0000E8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9" name="Text Box 19">
          <a:extLst>
            <a:ext uri="{FF2B5EF4-FFF2-40B4-BE49-F238E27FC236}">
              <a16:creationId xmlns="" xmlns:a16="http://schemas.microsoft.com/office/drawing/2014/main" id="{00000000-0008-0000-0400-0000E9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50" name="Text Box 16">
          <a:extLst>
            <a:ext uri="{FF2B5EF4-FFF2-40B4-BE49-F238E27FC236}">
              <a16:creationId xmlns="" xmlns:a16="http://schemas.microsoft.com/office/drawing/2014/main" id="{00000000-0008-0000-0400-0000EA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51" name="Text Box 17">
          <a:extLst>
            <a:ext uri="{FF2B5EF4-FFF2-40B4-BE49-F238E27FC236}">
              <a16:creationId xmlns="" xmlns:a16="http://schemas.microsoft.com/office/drawing/2014/main" id="{00000000-0008-0000-0400-0000EB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57</xdr:row>
      <xdr:rowOff>15875</xdr:rowOff>
    </xdr:from>
    <xdr:ext cx="95250" cy="171450"/>
    <xdr:sp macro="" textlink="">
      <xdr:nvSpPr>
        <xdr:cNvPr id="3052" name="Text Box 18">
          <a:extLst>
            <a:ext uri="{FF2B5EF4-FFF2-40B4-BE49-F238E27FC236}">
              <a16:creationId xmlns="" xmlns:a16="http://schemas.microsoft.com/office/drawing/2014/main" id="{00000000-0008-0000-0400-0000EC0B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3" name="Text Box 16">
          <a:extLst>
            <a:ext uri="{FF2B5EF4-FFF2-40B4-BE49-F238E27FC236}">
              <a16:creationId xmlns="" xmlns:a16="http://schemas.microsoft.com/office/drawing/2014/main" id="{00000000-0008-0000-0400-0000ED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4" name="Text Box 17">
          <a:extLst>
            <a:ext uri="{FF2B5EF4-FFF2-40B4-BE49-F238E27FC236}">
              <a16:creationId xmlns="" xmlns:a16="http://schemas.microsoft.com/office/drawing/2014/main" id="{00000000-0008-0000-0400-0000EE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5" name="Text Box 18">
          <a:extLst>
            <a:ext uri="{FF2B5EF4-FFF2-40B4-BE49-F238E27FC236}">
              <a16:creationId xmlns="" xmlns:a16="http://schemas.microsoft.com/office/drawing/2014/main" id="{00000000-0008-0000-0400-0000EF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6" name="Text Box 19">
          <a:extLst>
            <a:ext uri="{FF2B5EF4-FFF2-40B4-BE49-F238E27FC236}">
              <a16:creationId xmlns="" xmlns:a16="http://schemas.microsoft.com/office/drawing/2014/main" id="{00000000-0008-0000-0400-0000F0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7" name="Text Box 16">
          <a:extLst>
            <a:ext uri="{FF2B5EF4-FFF2-40B4-BE49-F238E27FC236}">
              <a16:creationId xmlns="" xmlns:a16="http://schemas.microsoft.com/office/drawing/2014/main" id="{00000000-0008-0000-0400-0000F10B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58" name="Text Box 15">
          <a:extLst>
            <a:ext uri="{FF2B5EF4-FFF2-40B4-BE49-F238E27FC236}">
              <a16:creationId xmlns="" xmlns:a16="http://schemas.microsoft.com/office/drawing/2014/main" id="{00000000-0008-0000-0400-0000F20B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8496"/>
    <xdr:sp macro="" textlink="">
      <xdr:nvSpPr>
        <xdr:cNvPr id="3059" name="Text Box 15">
          <a:extLst>
            <a:ext uri="{FF2B5EF4-FFF2-40B4-BE49-F238E27FC236}">
              <a16:creationId xmlns="" xmlns:a16="http://schemas.microsoft.com/office/drawing/2014/main" id="{00000000-0008-0000-0400-0000F30B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3060" name="Text Box 15">
          <a:extLst>
            <a:ext uri="{FF2B5EF4-FFF2-40B4-BE49-F238E27FC236}">
              <a16:creationId xmlns="" xmlns:a16="http://schemas.microsoft.com/office/drawing/2014/main" id="{00000000-0008-0000-0400-0000F40B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504825</xdr:rowOff>
    </xdr:from>
    <xdr:ext cx="95250" cy="442269"/>
    <xdr:sp macro="" textlink="">
      <xdr:nvSpPr>
        <xdr:cNvPr id="3061" name="Text Box 15">
          <a:extLst>
            <a:ext uri="{FF2B5EF4-FFF2-40B4-BE49-F238E27FC236}">
              <a16:creationId xmlns="" xmlns:a16="http://schemas.microsoft.com/office/drawing/2014/main" id="{00000000-0008-0000-0400-0000F50B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213632"/>
    <xdr:sp macro="" textlink="">
      <xdr:nvSpPr>
        <xdr:cNvPr id="3062" name="Text Box 15">
          <a:extLst>
            <a:ext uri="{FF2B5EF4-FFF2-40B4-BE49-F238E27FC236}">
              <a16:creationId xmlns="" xmlns:a16="http://schemas.microsoft.com/office/drawing/2014/main" id="{00000000-0008-0000-0400-0000F60B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331"/>
    <xdr:sp macro="" textlink="">
      <xdr:nvSpPr>
        <xdr:cNvPr id="3063" name="Text Box 15">
          <a:extLst>
            <a:ext uri="{FF2B5EF4-FFF2-40B4-BE49-F238E27FC236}">
              <a16:creationId xmlns="" xmlns:a16="http://schemas.microsoft.com/office/drawing/2014/main" id="{00000000-0008-0000-0400-0000F70B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64" name="Text Box 15">
          <a:extLst>
            <a:ext uri="{FF2B5EF4-FFF2-40B4-BE49-F238E27FC236}">
              <a16:creationId xmlns="" xmlns:a16="http://schemas.microsoft.com/office/drawing/2014/main" id="{00000000-0008-0000-0400-0000F80B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5" name="Text Box 16">
          <a:extLst>
            <a:ext uri="{FF2B5EF4-FFF2-40B4-BE49-F238E27FC236}">
              <a16:creationId xmlns="" xmlns:a16="http://schemas.microsoft.com/office/drawing/2014/main" id="{00000000-0008-0000-0400-0000F9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6" name="Text Box 17">
          <a:extLst>
            <a:ext uri="{FF2B5EF4-FFF2-40B4-BE49-F238E27FC236}">
              <a16:creationId xmlns="" xmlns:a16="http://schemas.microsoft.com/office/drawing/2014/main" id="{00000000-0008-0000-0400-0000FA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7" name="Text Box 18">
          <a:extLst>
            <a:ext uri="{FF2B5EF4-FFF2-40B4-BE49-F238E27FC236}">
              <a16:creationId xmlns="" xmlns:a16="http://schemas.microsoft.com/office/drawing/2014/main" id="{00000000-0008-0000-0400-0000FB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8" name="Text Box 19">
          <a:extLst>
            <a:ext uri="{FF2B5EF4-FFF2-40B4-BE49-F238E27FC236}">
              <a16:creationId xmlns="" xmlns:a16="http://schemas.microsoft.com/office/drawing/2014/main" id="{00000000-0008-0000-0400-0000FC0B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69" name="Text Box 16">
          <a:extLst>
            <a:ext uri="{FF2B5EF4-FFF2-40B4-BE49-F238E27FC236}">
              <a16:creationId xmlns="" xmlns:a16="http://schemas.microsoft.com/office/drawing/2014/main" id="{00000000-0008-0000-0400-0000FD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0" name="Text Box 17">
          <a:extLst>
            <a:ext uri="{FF2B5EF4-FFF2-40B4-BE49-F238E27FC236}">
              <a16:creationId xmlns="" xmlns:a16="http://schemas.microsoft.com/office/drawing/2014/main" id="{00000000-0008-0000-0400-0000FE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1" name="Text Box 18">
          <a:extLst>
            <a:ext uri="{FF2B5EF4-FFF2-40B4-BE49-F238E27FC236}">
              <a16:creationId xmlns="" xmlns:a16="http://schemas.microsoft.com/office/drawing/2014/main" id="{00000000-0008-0000-0400-0000FF0B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2" name="Text Box 19">
          <a:extLst>
            <a:ext uri="{FF2B5EF4-FFF2-40B4-BE49-F238E27FC236}">
              <a16:creationId xmlns="" xmlns:a16="http://schemas.microsoft.com/office/drawing/2014/main" id="{00000000-0008-0000-0400-000000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3" name="Text Box 16">
          <a:extLst>
            <a:ext uri="{FF2B5EF4-FFF2-40B4-BE49-F238E27FC236}">
              <a16:creationId xmlns="" xmlns:a16="http://schemas.microsoft.com/office/drawing/2014/main" id="{00000000-0008-0000-0400-000001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4" name="Text Box 17">
          <a:extLst>
            <a:ext uri="{FF2B5EF4-FFF2-40B4-BE49-F238E27FC236}">
              <a16:creationId xmlns="" xmlns:a16="http://schemas.microsoft.com/office/drawing/2014/main" id="{00000000-0008-0000-0400-000002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5" name="Text Box 18">
          <a:extLst>
            <a:ext uri="{FF2B5EF4-FFF2-40B4-BE49-F238E27FC236}">
              <a16:creationId xmlns="" xmlns:a16="http://schemas.microsoft.com/office/drawing/2014/main" id="{00000000-0008-0000-0400-000003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6" name="Text Box 19">
          <a:extLst>
            <a:ext uri="{FF2B5EF4-FFF2-40B4-BE49-F238E27FC236}">
              <a16:creationId xmlns="" xmlns:a16="http://schemas.microsoft.com/office/drawing/2014/main" id="{00000000-0008-0000-0400-000004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077" name="Text Box 15">
          <a:extLst>
            <a:ext uri="{FF2B5EF4-FFF2-40B4-BE49-F238E27FC236}">
              <a16:creationId xmlns="" xmlns:a16="http://schemas.microsoft.com/office/drawing/2014/main" id="{00000000-0008-0000-0400-0000050C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78" name="Text Box 16">
          <a:extLst>
            <a:ext uri="{FF2B5EF4-FFF2-40B4-BE49-F238E27FC236}">
              <a16:creationId xmlns="" xmlns:a16="http://schemas.microsoft.com/office/drawing/2014/main" id="{00000000-0008-0000-0400-000006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79" name="Text Box 17">
          <a:extLst>
            <a:ext uri="{FF2B5EF4-FFF2-40B4-BE49-F238E27FC236}">
              <a16:creationId xmlns="" xmlns:a16="http://schemas.microsoft.com/office/drawing/2014/main" id="{00000000-0008-0000-0400-000007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80" name="Text Box 18">
          <a:extLst>
            <a:ext uri="{FF2B5EF4-FFF2-40B4-BE49-F238E27FC236}">
              <a16:creationId xmlns="" xmlns:a16="http://schemas.microsoft.com/office/drawing/2014/main" id="{00000000-0008-0000-0400-000008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81" name="Text Box 19">
          <a:extLst>
            <a:ext uri="{FF2B5EF4-FFF2-40B4-BE49-F238E27FC236}">
              <a16:creationId xmlns="" xmlns:a16="http://schemas.microsoft.com/office/drawing/2014/main" id="{00000000-0008-0000-0400-000009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2" name="Text Box 16">
          <a:extLst>
            <a:ext uri="{FF2B5EF4-FFF2-40B4-BE49-F238E27FC236}">
              <a16:creationId xmlns="" xmlns:a16="http://schemas.microsoft.com/office/drawing/2014/main" id="{00000000-0008-0000-0400-00000A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3" name="Text Box 17">
          <a:extLst>
            <a:ext uri="{FF2B5EF4-FFF2-40B4-BE49-F238E27FC236}">
              <a16:creationId xmlns="" xmlns:a16="http://schemas.microsoft.com/office/drawing/2014/main" id="{00000000-0008-0000-0400-00000B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4" name="Text Box 18">
          <a:extLst>
            <a:ext uri="{FF2B5EF4-FFF2-40B4-BE49-F238E27FC236}">
              <a16:creationId xmlns="" xmlns:a16="http://schemas.microsoft.com/office/drawing/2014/main" id="{00000000-0008-0000-0400-00000C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5" name="Text Box 16">
          <a:extLst>
            <a:ext uri="{FF2B5EF4-FFF2-40B4-BE49-F238E27FC236}">
              <a16:creationId xmlns="" xmlns:a16="http://schemas.microsoft.com/office/drawing/2014/main" id="{00000000-0008-0000-0400-00000D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6" name="Text Box 17">
          <a:extLst>
            <a:ext uri="{FF2B5EF4-FFF2-40B4-BE49-F238E27FC236}">
              <a16:creationId xmlns="" xmlns:a16="http://schemas.microsoft.com/office/drawing/2014/main" id="{00000000-0008-0000-0400-00000E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7" name="Text Box 18">
          <a:extLst>
            <a:ext uri="{FF2B5EF4-FFF2-40B4-BE49-F238E27FC236}">
              <a16:creationId xmlns="" xmlns:a16="http://schemas.microsoft.com/office/drawing/2014/main" id="{00000000-0008-0000-0400-00000F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8" name="Text Box 19">
          <a:extLst>
            <a:ext uri="{FF2B5EF4-FFF2-40B4-BE49-F238E27FC236}">
              <a16:creationId xmlns="" xmlns:a16="http://schemas.microsoft.com/office/drawing/2014/main" id="{00000000-0008-0000-0400-000010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9" name="Text Box 16">
          <a:extLst>
            <a:ext uri="{FF2B5EF4-FFF2-40B4-BE49-F238E27FC236}">
              <a16:creationId xmlns="" xmlns:a16="http://schemas.microsoft.com/office/drawing/2014/main" id="{00000000-0008-0000-0400-000011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0" name="Text Box 17">
          <a:extLst>
            <a:ext uri="{FF2B5EF4-FFF2-40B4-BE49-F238E27FC236}">
              <a16:creationId xmlns="" xmlns:a16="http://schemas.microsoft.com/office/drawing/2014/main" id="{00000000-0008-0000-0400-000012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1" name="Text Box 18">
          <a:extLst>
            <a:ext uri="{FF2B5EF4-FFF2-40B4-BE49-F238E27FC236}">
              <a16:creationId xmlns="" xmlns:a16="http://schemas.microsoft.com/office/drawing/2014/main" id="{00000000-0008-0000-0400-000013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2" name="Text Box 19">
          <a:extLst>
            <a:ext uri="{FF2B5EF4-FFF2-40B4-BE49-F238E27FC236}">
              <a16:creationId xmlns="" xmlns:a16="http://schemas.microsoft.com/office/drawing/2014/main" id="{00000000-0008-0000-0400-000014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56743"/>
    <xdr:sp macro="" textlink="">
      <xdr:nvSpPr>
        <xdr:cNvPr id="3093" name="Text Box 15">
          <a:extLst>
            <a:ext uri="{FF2B5EF4-FFF2-40B4-BE49-F238E27FC236}">
              <a16:creationId xmlns="" xmlns:a16="http://schemas.microsoft.com/office/drawing/2014/main" id="{00000000-0008-0000-0400-0000150C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3094" name="Text Box 15">
          <a:extLst>
            <a:ext uri="{FF2B5EF4-FFF2-40B4-BE49-F238E27FC236}">
              <a16:creationId xmlns="" xmlns:a16="http://schemas.microsoft.com/office/drawing/2014/main" id="{00000000-0008-0000-0400-0000160C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504825</xdr:rowOff>
    </xdr:from>
    <xdr:ext cx="95250" cy="442269"/>
    <xdr:sp macro="" textlink="">
      <xdr:nvSpPr>
        <xdr:cNvPr id="3095" name="Text Box 15">
          <a:extLst>
            <a:ext uri="{FF2B5EF4-FFF2-40B4-BE49-F238E27FC236}">
              <a16:creationId xmlns="" xmlns:a16="http://schemas.microsoft.com/office/drawing/2014/main" id="{00000000-0008-0000-0400-0000170C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213632"/>
    <xdr:sp macro="" textlink="">
      <xdr:nvSpPr>
        <xdr:cNvPr id="3096" name="Text Box 15">
          <a:extLst>
            <a:ext uri="{FF2B5EF4-FFF2-40B4-BE49-F238E27FC236}">
              <a16:creationId xmlns="" xmlns:a16="http://schemas.microsoft.com/office/drawing/2014/main" id="{00000000-0008-0000-0400-0000180C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331"/>
    <xdr:sp macro="" textlink="">
      <xdr:nvSpPr>
        <xdr:cNvPr id="3097" name="Text Box 15">
          <a:extLst>
            <a:ext uri="{FF2B5EF4-FFF2-40B4-BE49-F238E27FC236}">
              <a16:creationId xmlns="" xmlns:a16="http://schemas.microsoft.com/office/drawing/2014/main" id="{00000000-0008-0000-0400-0000190C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213632"/>
    <xdr:sp macro="" textlink="">
      <xdr:nvSpPr>
        <xdr:cNvPr id="3098" name="Text Box 15">
          <a:extLst>
            <a:ext uri="{FF2B5EF4-FFF2-40B4-BE49-F238E27FC236}">
              <a16:creationId xmlns="" xmlns:a16="http://schemas.microsoft.com/office/drawing/2014/main" id="{00000000-0008-0000-0400-00001A0C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99" name="Text Box 16">
          <a:extLst>
            <a:ext uri="{FF2B5EF4-FFF2-40B4-BE49-F238E27FC236}">
              <a16:creationId xmlns="" xmlns:a16="http://schemas.microsoft.com/office/drawing/2014/main" id="{00000000-0008-0000-0400-00001B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0" name="Text Box 17">
          <a:extLst>
            <a:ext uri="{FF2B5EF4-FFF2-40B4-BE49-F238E27FC236}">
              <a16:creationId xmlns="" xmlns:a16="http://schemas.microsoft.com/office/drawing/2014/main" id="{00000000-0008-0000-0400-00001C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1" name="Text Box 18">
          <a:extLst>
            <a:ext uri="{FF2B5EF4-FFF2-40B4-BE49-F238E27FC236}">
              <a16:creationId xmlns="" xmlns:a16="http://schemas.microsoft.com/office/drawing/2014/main" id="{00000000-0008-0000-0400-00001D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2" name="Text Box 19">
          <a:extLst>
            <a:ext uri="{FF2B5EF4-FFF2-40B4-BE49-F238E27FC236}">
              <a16:creationId xmlns="" xmlns:a16="http://schemas.microsoft.com/office/drawing/2014/main" id="{00000000-0008-0000-0400-00001E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3" name="Text Box 16">
          <a:extLst>
            <a:ext uri="{FF2B5EF4-FFF2-40B4-BE49-F238E27FC236}">
              <a16:creationId xmlns="" xmlns:a16="http://schemas.microsoft.com/office/drawing/2014/main" id="{00000000-0008-0000-0400-00001F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4" name="Text Box 17">
          <a:extLst>
            <a:ext uri="{FF2B5EF4-FFF2-40B4-BE49-F238E27FC236}">
              <a16:creationId xmlns="" xmlns:a16="http://schemas.microsoft.com/office/drawing/2014/main" id="{00000000-0008-0000-0400-000020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5" name="Text Box 18">
          <a:extLst>
            <a:ext uri="{FF2B5EF4-FFF2-40B4-BE49-F238E27FC236}">
              <a16:creationId xmlns="" xmlns:a16="http://schemas.microsoft.com/office/drawing/2014/main" id="{00000000-0008-0000-0400-000021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6" name="Text Box 19">
          <a:extLst>
            <a:ext uri="{FF2B5EF4-FFF2-40B4-BE49-F238E27FC236}">
              <a16:creationId xmlns="" xmlns:a16="http://schemas.microsoft.com/office/drawing/2014/main" id="{00000000-0008-0000-0400-000022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7" name="Text Box 16">
          <a:extLst>
            <a:ext uri="{FF2B5EF4-FFF2-40B4-BE49-F238E27FC236}">
              <a16:creationId xmlns="" xmlns:a16="http://schemas.microsoft.com/office/drawing/2014/main" id="{00000000-0008-0000-0400-000023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8" name="Text Box 17">
          <a:extLst>
            <a:ext uri="{FF2B5EF4-FFF2-40B4-BE49-F238E27FC236}">
              <a16:creationId xmlns="" xmlns:a16="http://schemas.microsoft.com/office/drawing/2014/main" id="{00000000-0008-0000-0400-000024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9" name="Text Box 18">
          <a:extLst>
            <a:ext uri="{FF2B5EF4-FFF2-40B4-BE49-F238E27FC236}">
              <a16:creationId xmlns="" xmlns:a16="http://schemas.microsoft.com/office/drawing/2014/main" id="{00000000-0008-0000-0400-000025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10" name="Text Box 19">
          <a:extLst>
            <a:ext uri="{FF2B5EF4-FFF2-40B4-BE49-F238E27FC236}">
              <a16:creationId xmlns="" xmlns:a16="http://schemas.microsoft.com/office/drawing/2014/main" id="{00000000-0008-0000-0400-000026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111" name="Text Box 15">
          <a:extLst>
            <a:ext uri="{FF2B5EF4-FFF2-40B4-BE49-F238E27FC236}">
              <a16:creationId xmlns="" xmlns:a16="http://schemas.microsoft.com/office/drawing/2014/main" id="{00000000-0008-0000-0400-0000270C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2" name="Text Box 16">
          <a:extLst>
            <a:ext uri="{FF2B5EF4-FFF2-40B4-BE49-F238E27FC236}">
              <a16:creationId xmlns="" xmlns:a16="http://schemas.microsoft.com/office/drawing/2014/main" id="{00000000-0008-0000-0400-000028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3" name="Text Box 17">
          <a:extLst>
            <a:ext uri="{FF2B5EF4-FFF2-40B4-BE49-F238E27FC236}">
              <a16:creationId xmlns="" xmlns:a16="http://schemas.microsoft.com/office/drawing/2014/main" id="{00000000-0008-0000-0400-000029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4" name="Text Box 18">
          <a:extLst>
            <a:ext uri="{FF2B5EF4-FFF2-40B4-BE49-F238E27FC236}">
              <a16:creationId xmlns="" xmlns:a16="http://schemas.microsoft.com/office/drawing/2014/main" id="{00000000-0008-0000-0400-00002A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5" name="Text Box 19">
          <a:extLst>
            <a:ext uri="{FF2B5EF4-FFF2-40B4-BE49-F238E27FC236}">
              <a16:creationId xmlns="" xmlns:a16="http://schemas.microsoft.com/office/drawing/2014/main" id="{00000000-0008-0000-0400-00002B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59</xdr:row>
      <xdr:rowOff>504825</xdr:rowOff>
    </xdr:from>
    <xdr:ext cx="95250" cy="442269"/>
    <xdr:sp macro="" textlink="">
      <xdr:nvSpPr>
        <xdr:cNvPr id="3116" name="Text Box 15">
          <a:extLst>
            <a:ext uri="{FF2B5EF4-FFF2-40B4-BE49-F238E27FC236}">
              <a16:creationId xmlns="" xmlns:a16="http://schemas.microsoft.com/office/drawing/2014/main" id="{00000000-0008-0000-0400-00002C0C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7" name="Text Box 16">
          <a:extLst>
            <a:ext uri="{FF2B5EF4-FFF2-40B4-BE49-F238E27FC236}">
              <a16:creationId xmlns="" xmlns:a16="http://schemas.microsoft.com/office/drawing/2014/main" id="{00000000-0008-0000-0400-00002D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8" name="Text Box 17">
          <a:extLst>
            <a:ext uri="{FF2B5EF4-FFF2-40B4-BE49-F238E27FC236}">
              <a16:creationId xmlns="" xmlns:a16="http://schemas.microsoft.com/office/drawing/2014/main" id="{00000000-0008-0000-0400-00002E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9" name="Text Box 18">
          <a:extLst>
            <a:ext uri="{FF2B5EF4-FFF2-40B4-BE49-F238E27FC236}">
              <a16:creationId xmlns="" xmlns:a16="http://schemas.microsoft.com/office/drawing/2014/main" id="{00000000-0008-0000-0400-00002F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0" name="Text Box 16">
          <a:extLst>
            <a:ext uri="{FF2B5EF4-FFF2-40B4-BE49-F238E27FC236}">
              <a16:creationId xmlns="" xmlns:a16="http://schemas.microsoft.com/office/drawing/2014/main" id="{00000000-0008-0000-0400-000030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1" name="Text Box 17">
          <a:extLst>
            <a:ext uri="{FF2B5EF4-FFF2-40B4-BE49-F238E27FC236}">
              <a16:creationId xmlns="" xmlns:a16="http://schemas.microsoft.com/office/drawing/2014/main" id="{00000000-0008-0000-0400-000031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2" name="Text Box 18">
          <a:extLst>
            <a:ext uri="{FF2B5EF4-FFF2-40B4-BE49-F238E27FC236}">
              <a16:creationId xmlns="" xmlns:a16="http://schemas.microsoft.com/office/drawing/2014/main" id="{00000000-0008-0000-0400-000032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3" name="Text Box 19">
          <a:extLst>
            <a:ext uri="{FF2B5EF4-FFF2-40B4-BE49-F238E27FC236}">
              <a16:creationId xmlns="" xmlns:a16="http://schemas.microsoft.com/office/drawing/2014/main" id="{00000000-0008-0000-0400-000033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4" name="Text Box 16">
          <a:extLst>
            <a:ext uri="{FF2B5EF4-FFF2-40B4-BE49-F238E27FC236}">
              <a16:creationId xmlns="" xmlns:a16="http://schemas.microsoft.com/office/drawing/2014/main" id="{00000000-0008-0000-0400-000034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5" name="Text Box 17">
          <a:extLst>
            <a:ext uri="{FF2B5EF4-FFF2-40B4-BE49-F238E27FC236}">
              <a16:creationId xmlns="" xmlns:a16="http://schemas.microsoft.com/office/drawing/2014/main" id="{00000000-0008-0000-0400-000035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6" name="Text Box 18">
          <a:extLst>
            <a:ext uri="{FF2B5EF4-FFF2-40B4-BE49-F238E27FC236}">
              <a16:creationId xmlns="" xmlns:a16="http://schemas.microsoft.com/office/drawing/2014/main" id="{00000000-0008-0000-0400-000036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27" name="Text Box 15">
          <a:extLst>
            <a:ext uri="{FF2B5EF4-FFF2-40B4-BE49-F238E27FC236}">
              <a16:creationId xmlns="" xmlns:a16="http://schemas.microsoft.com/office/drawing/2014/main" id="{00000000-0008-0000-0400-0000370C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28" name="Text Box 16">
          <a:extLst>
            <a:ext uri="{FF2B5EF4-FFF2-40B4-BE49-F238E27FC236}">
              <a16:creationId xmlns="" xmlns:a16="http://schemas.microsoft.com/office/drawing/2014/main" id="{00000000-0008-0000-0400-000038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29" name="Text Box 17">
          <a:extLst>
            <a:ext uri="{FF2B5EF4-FFF2-40B4-BE49-F238E27FC236}">
              <a16:creationId xmlns="" xmlns:a16="http://schemas.microsoft.com/office/drawing/2014/main" id="{00000000-0008-0000-0400-000039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30" name="Text Box 18">
          <a:extLst>
            <a:ext uri="{FF2B5EF4-FFF2-40B4-BE49-F238E27FC236}">
              <a16:creationId xmlns="" xmlns:a16="http://schemas.microsoft.com/office/drawing/2014/main" id="{00000000-0008-0000-0400-00003A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31" name="Text Box 19">
          <a:extLst>
            <a:ext uri="{FF2B5EF4-FFF2-40B4-BE49-F238E27FC236}">
              <a16:creationId xmlns="" xmlns:a16="http://schemas.microsoft.com/office/drawing/2014/main" id="{00000000-0008-0000-0400-00003B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2" name="Text Box 16">
          <a:extLst>
            <a:ext uri="{FF2B5EF4-FFF2-40B4-BE49-F238E27FC236}">
              <a16:creationId xmlns="" xmlns:a16="http://schemas.microsoft.com/office/drawing/2014/main" id="{00000000-0008-0000-0400-00003C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3" name="Text Box 17">
          <a:extLst>
            <a:ext uri="{FF2B5EF4-FFF2-40B4-BE49-F238E27FC236}">
              <a16:creationId xmlns="" xmlns:a16="http://schemas.microsoft.com/office/drawing/2014/main" id="{00000000-0008-0000-0400-00003D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4" name="Text Box 18">
          <a:extLst>
            <a:ext uri="{FF2B5EF4-FFF2-40B4-BE49-F238E27FC236}">
              <a16:creationId xmlns="" xmlns:a16="http://schemas.microsoft.com/office/drawing/2014/main" id="{00000000-0008-0000-0400-00003E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5" name="Text Box 19">
          <a:extLst>
            <a:ext uri="{FF2B5EF4-FFF2-40B4-BE49-F238E27FC236}">
              <a16:creationId xmlns="" xmlns:a16="http://schemas.microsoft.com/office/drawing/2014/main" id="{00000000-0008-0000-0400-00003F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6" name="Text Box 16">
          <a:extLst>
            <a:ext uri="{FF2B5EF4-FFF2-40B4-BE49-F238E27FC236}">
              <a16:creationId xmlns="" xmlns:a16="http://schemas.microsoft.com/office/drawing/2014/main" id="{00000000-0008-0000-0400-0000400C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7" name="Text Box 17">
          <a:extLst>
            <a:ext uri="{FF2B5EF4-FFF2-40B4-BE49-F238E27FC236}">
              <a16:creationId xmlns="" xmlns:a16="http://schemas.microsoft.com/office/drawing/2014/main" id="{00000000-0008-0000-0400-0000410C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8" name="Text Box 18">
          <a:extLst>
            <a:ext uri="{FF2B5EF4-FFF2-40B4-BE49-F238E27FC236}">
              <a16:creationId xmlns="" xmlns:a16="http://schemas.microsoft.com/office/drawing/2014/main" id="{00000000-0008-0000-0400-0000420C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9" name="Text Box 19">
          <a:extLst>
            <a:ext uri="{FF2B5EF4-FFF2-40B4-BE49-F238E27FC236}">
              <a16:creationId xmlns="" xmlns:a16="http://schemas.microsoft.com/office/drawing/2014/main" id="{00000000-0008-0000-0400-0000430C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140" name="Text Box 15">
          <a:extLst>
            <a:ext uri="{FF2B5EF4-FFF2-40B4-BE49-F238E27FC236}">
              <a16:creationId xmlns="" xmlns:a16="http://schemas.microsoft.com/office/drawing/2014/main" id="{00000000-0008-0000-0400-0000440C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1" name="Text Box 16">
          <a:extLst>
            <a:ext uri="{FF2B5EF4-FFF2-40B4-BE49-F238E27FC236}">
              <a16:creationId xmlns="" xmlns:a16="http://schemas.microsoft.com/office/drawing/2014/main" id="{00000000-0008-0000-0400-000045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2" name="Text Box 17">
          <a:extLst>
            <a:ext uri="{FF2B5EF4-FFF2-40B4-BE49-F238E27FC236}">
              <a16:creationId xmlns="" xmlns:a16="http://schemas.microsoft.com/office/drawing/2014/main" id="{00000000-0008-0000-0400-000046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3" name="Text Box 18">
          <a:extLst>
            <a:ext uri="{FF2B5EF4-FFF2-40B4-BE49-F238E27FC236}">
              <a16:creationId xmlns="" xmlns:a16="http://schemas.microsoft.com/office/drawing/2014/main" id="{00000000-0008-0000-0400-000047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4" name="Text Box 19">
          <a:extLst>
            <a:ext uri="{FF2B5EF4-FFF2-40B4-BE49-F238E27FC236}">
              <a16:creationId xmlns="" xmlns:a16="http://schemas.microsoft.com/office/drawing/2014/main" id="{00000000-0008-0000-0400-000048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45" name="Text Box 16">
          <a:extLst>
            <a:ext uri="{FF2B5EF4-FFF2-40B4-BE49-F238E27FC236}">
              <a16:creationId xmlns="" xmlns:a16="http://schemas.microsoft.com/office/drawing/2014/main" id="{00000000-0008-0000-0400-000049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46" name="Text Box 17">
          <a:extLst>
            <a:ext uri="{FF2B5EF4-FFF2-40B4-BE49-F238E27FC236}">
              <a16:creationId xmlns="" xmlns:a16="http://schemas.microsoft.com/office/drawing/2014/main" id="{00000000-0008-0000-0400-00004A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61</xdr:row>
      <xdr:rowOff>15875</xdr:rowOff>
    </xdr:from>
    <xdr:ext cx="95250" cy="171450"/>
    <xdr:sp macro="" textlink="">
      <xdr:nvSpPr>
        <xdr:cNvPr id="3147" name="Text Box 18">
          <a:extLst>
            <a:ext uri="{FF2B5EF4-FFF2-40B4-BE49-F238E27FC236}">
              <a16:creationId xmlns="" xmlns:a16="http://schemas.microsoft.com/office/drawing/2014/main" id="{00000000-0008-0000-0400-00004B0C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48" name="Text Box 16">
          <a:extLst>
            <a:ext uri="{FF2B5EF4-FFF2-40B4-BE49-F238E27FC236}">
              <a16:creationId xmlns="" xmlns:a16="http://schemas.microsoft.com/office/drawing/2014/main" id="{00000000-0008-0000-0400-00004C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49" name="Text Box 17">
          <a:extLst>
            <a:ext uri="{FF2B5EF4-FFF2-40B4-BE49-F238E27FC236}">
              <a16:creationId xmlns="" xmlns:a16="http://schemas.microsoft.com/office/drawing/2014/main" id="{00000000-0008-0000-0400-00004D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0" name="Text Box 18">
          <a:extLst>
            <a:ext uri="{FF2B5EF4-FFF2-40B4-BE49-F238E27FC236}">
              <a16:creationId xmlns="" xmlns:a16="http://schemas.microsoft.com/office/drawing/2014/main" id="{00000000-0008-0000-0400-00004E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1" name="Text Box 19">
          <a:extLst>
            <a:ext uri="{FF2B5EF4-FFF2-40B4-BE49-F238E27FC236}">
              <a16:creationId xmlns="" xmlns:a16="http://schemas.microsoft.com/office/drawing/2014/main" id="{00000000-0008-0000-0400-00004F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2" name="Text Box 16">
          <a:extLst>
            <a:ext uri="{FF2B5EF4-FFF2-40B4-BE49-F238E27FC236}">
              <a16:creationId xmlns="" xmlns:a16="http://schemas.microsoft.com/office/drawing/2014/main" id="{00000000-0008-0000-0400-000050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53" name="Text Box 15">
          <a:extLst>
            <a:ext uri="{FF2B5EF4-FFF2-40B4-BE49-F238E27FC236}">
              <a16:creationId xmlns="" xmlns:a16="http://schemas.microsoft.com/office/drawing/2014/main" id="{00000000-0008-0000-0400-0000510C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8496"/>
    <xdr:sp macro="" textlink="">
      <xdr:nvSpPr>
        <xdr:cNvPr id="3154" name="Text Box 15">
          <a:extLst>
            <a:ext uri="{FF2B5EF4-FFF2-40B4-BE49-F238E27FC236}">
              <a16:creationId xmlns="" xmlns:a16="http://schemas.microsoft.com/office/drawing/2014/main" id="{00000000-0008-0000-0400-0000520C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3155" name="Text Box 15">
          <a:extLst>
            <a:ext uri="{FF2B5EF4-FFF2-40B4-BE49-F238E27FC236}">
              <a16:creationId xmlns="" xmlns:a16="http://schemas.microsoft.com/office/drawing/2014/main" id="{00000000-0008-0000-0400-0000530C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3156" name="Text Box 15">
          <a:extLst>
            <a:ext uri="{FF2B5EF4-FFF2-40B4-BE49-F238E27FC236}">
              <a16:creationId xmlns="" xmlns:a16="http://schemas.microsoft.com/office/drawing/2014/main" id="{00000000-0008-0000-0400-0000540C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3157" name="Text Box 15">
          <a:extLst>
            <a:ext uri="{FF2B5EF4-FFF2-40B4-BE49-F238E27FC236}">
              <a16:creationId xmlns="" xmlns:a16="http://schemas.microsoft.com/office/drawing/2014/main" id="{00000000-0008-0000-0400-0000550C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3158" name="Text Box 15">
          <a:extLst>
            <a:ext uri="{FF2B5EF4-FFF2-40B4-BE49-F238E27FC236}">
              <a16:creationId xmlns="" xmlns:a16="http://schemas.microsoft.com/office/drawing/2014/main" id="{00000000-0008-0000-0400-0000560C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59" name="Text Box 15">
          <a:extLst>
            <a:ext uri="{FF2B5EF4-FFF2-40B4-BE49-F238E27FC236}">
              <a16:creationId xmlns="" xmlns:a16="http://schemas.microsoft.com/office/drawing/2014/main" id="{00000000-0008-0000-0400-0000570C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0" name="Text Box 16">
          <a:extLst>
            <a:ext uri="{FF2B5EF4-FFF2-40B4-BE49-F238E27FC236}">
              <a16:creationId xmlns="" xmlns:a16="http://schemas.microsoft.com/office/drawing/2014/main" id="{00000000-0008-0000-0400-000058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1" name="Text Box 17">
          <a:extLst>
            <a:ext uri="{FF2B5EF4-FFF2-40B4-BE49-F238E27FC236}">
              <a16:creationId xmlns="" xmlns:a16="http://schemas.microsoft.com/office/drawing/2014/main" id="{00000000-0008-0000-0400-000059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2" name="Text Box 18">
          <a:extLst>
            <a:ext uri="{FF2B5EF4-FFF2-40B4-BE49-F238E27FC236}">
              <a16:creationId xmlns="" xmlns:a16="http://schemas.microsoft.com/office/drawing/2014/main" id="{00000000-0008-0000-0400-00005A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3" name="Text Box 19">
          <a:extLst>
            <a:ext uri="{FF2B5EF4-FFF2-40B4-BE49-F238E27FC236}">
              <a16:creationId xmlns="" xmlns:a16="http://schemas.microsoft.com/office/drawing/2014/main" id="{00000000-0008-0000-0400-00005B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4" name="Text Box 16">
          <a:extLst>
            <a:ext uri="{FF2B5EF4-FFF2-40B4-BE49-F238E27FC236}">
              <a16:creationId xmlns="" xmlns:a16="http://schemas.microsoft.com/office/drawing/2014/main" id="{00000000-0008-0000-0400-00005C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5" name="Text Box 17">
          <a:extLst>
            <a:ext uri="{FF2B5EF4-FFF2-40B4-BE49-F238E27FC236}">
              <a16:creationId xmlns="" xmlns:a16="http://schemas.microsoft.com/office/drawing/2014/main" id="{00000000-0008-0000-0400-00005D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6" name="Text Box 18">
          <a:extLst>
            <a:ext uri="{FF2B5EF4-FFF2-40B4-BE49-F238E27FC236}">
              <a16:creationId xmlns="" xmlns:a16="http://schemas.microsoft.com/office/drawing/2014/main" id="{00000000-0008-0000-0400-00005E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7" name="Text Box 19">
          <a:extLst>
            <a:ext uri="{FF2B5EF4-FFF2-40B4-BE49-F238E27FC236}">
              <a16:creationId xmlns="" xmlns:a16="http://schemas.microsoft.com/office/drawing/2014/main" id="{00000000-0008-0000-0400-00005F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68" name="Text Box 16">
          <a:extLst>
            <a:ext uri="{FF2B5EF4-FFF2-40B4-BE49-F238E27FC236}">
              <a16:creationId xmlns="" xmlns:a16="http://schemas.microsoft.com/office/drawing/2014/main" id="{00000000-0008-0000-0400-000060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69" name="Text Box 17">
          <a:extLst>
            <a:ext uri="{FF2B5EF4-FFF2-40B4-BE49-F238E27FC236}">
              <a16:creationId xmlns="" xmlns:a16="http://schemas.microsoft.com/office/drawing/2014/main" id="{00000000-0008-0000-0400-000061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70" name="Text Box 18">
          <a:extLst>
            <a:ext uri="{FF2B5EF4-FFF2-40B4-BE49-F238E27FC236}">
              <a16:creationId xmlns="" xmlns:a16="http://schemas.microsoft.com/office/drawing/2014/main" id="{00000000-0008-0000-0400-000062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71" name="Text Box 19">
          <a:extLst>
            <a:ext uri="{FF2B5EF4-FFF2-40B4-BE49-F238E27FC236}">
              <a16:creationId xmlns="" xmlns:a16="http://schemas.microsoft.com/office/drawing/2014/main" id="{00000000-0008-0000-0400-000063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172" name="Text Box 15">
          <a:extLst>
            <a:ext uri="{FF2B5EF4-FFF2-40B4-BE49-F238E27FC236}">
              <a16:creationId xmlns="" xmlns:a16="http://schemas.microsoft.com/office/drawing/2014/main" id="{00000000-0008-0000-0400-0000640C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3" name="Text Box 16">
          <a:extLst>
            <a:ext uri="{FF2B5EF4-FFF2-40B4-BE49-F238E27FC236}">
              <a16:creationId xmlns="" xmlns:a16="http://schemas.microsoft.com/office/drawing/2014/main" id="{00000000-0008-0000-0400-000065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4" name="Text Box 17">
          <a:extLst>
            <a:ext uri="{FF2B5EF4-FFF2-40B4-BE49-F238E27FC236}">
              <a16:creationId xmlns="" xmlns:a16="http://schemas.microsoft.com/office/drawing/2014/main" id="{00000000-0008-0000-0400-000066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5" name="Text Box 18">
          <a:extLst>
            <a:ext uri="{FF2B5EF4-FFF2-40B4-BE49-F238E27FC236}">
              <a16:creationId xmlns="" xmlns:a16="http://schemas.microsoft.com/office/drawing/2014/main" id="{00000000-0008-0000-0400-000067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6" name="Text Box 19">
          <a:extLst>
            <a:ext uri="{FF2B5EF4-FFF2-40B4-BE49-F238E27FC236}">
              <a16:creationId xmlns="" xmlns:a16="http://schemas.microsoft.com/office/drawing/2014/main" id="{00000000-0008-0000-0400-000068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7" name="Text Box 16">
          <a:extLst>
            <a:ext uri="{FF2B5EF4-FFF2-40B4-BE49-F238E27FC236}">
              <a16:creationId xmlns="" xmlns:a16="http://schemas.microsoft.com/office/drawing/2014/main" id="{00000000-0008-0000-0400-000069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8" name="Text Box 17">
          <a:extLst>
            <a:ext uri="{FF2B5EF4-FFF2-40B4-BE49-F238E27FC236}">
              <a16:creationId xmlns="" xmlns:a16="http://schemas.microsoft.com/office/drawing/2014/main" id="{00000000-0008-0000-0400-00006A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9" name="Text Box 18">
          <a:extLst>
            <a:ext uri="{FF2B5EF4-FFF2-40B4-BE49-F238E27FC236}">
              <a16:creationId xmlns="" xmlns:a16="http://schemas.microsoft.com/office/drawing/2014/main" id="{00000000-0008-0000-0400-00006B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0" name="Text Box 16">
          <a:extLst>
            <a:ext uri="{FF2B5EF4-FFF2-40B4-BE49-F238E27FC236}">
              <a16:creationId xmlns="" xmlns:a16="http://schemas.microsoft.com/office/drawing/2014/main" id="{00000000-0008-0000-0400-00006C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1" name="Text Box 17">
          <a:extLst>
            <a:ext uri="{FF2B5EF4-FFF2-40B4-BE49-F238E27FC236}">
              <a16:creationId xmlns="" xmlns:a16="http://schemas.microsoft.com/office/drawing/2014/main" id="{00000000-0008-0000-0400-00006D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2" name="Text Box 18">
          <a:extLst>
            <a:ext uri="{FF2B5EF4-FFF2-40B4-BE49-F238E27FC236}">
              <a16:creationId xmlns="" xmlns:a16="http://schemas.microsoft.com/office/drawing/2014/main" id="{00000000-0008-0000-0400-00006E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3" name="Text Box 19">
          <a:extLst>
            <a:ext uri="{FF2B5EF4-FFF2-40B4-BE49-F238E27FC236}">
              <a16:creationId xmlns="" xmlns:a16="http://schemas.microsoft.com/office/drawing/2014/main" id="{00000000-0008-0000-0400-00006F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4" name="Text Box 16">
          <a:extLst>
            <a:ext uri="{FF2B5EF4-FFF2-40B4-BE49-F238E27FC236}">
              <a16:creationId xmlns="" xmlns:a16="http://schemas.microsoft.com/office/drawing/2014/main" id="{00000000-0008-0000-0400-000070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5" name="Text Box 17">
          <a:extLst>
            <a:ext uri="{FF2B5EF4-FFF2-40B4-BE49-F238E27FC236}">
              <a16:creationId xmlns="" xmlns:a16="http://schemas.microsoft.com/office/drawing/2014/main" id="{00000000-0008-0000-0400-000071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6" name="Text Box 18">
          <a:extLst>
            <a:ext uri="{FF2B5EF4-FFF2-40B4-BE49-F238E27FC236}">
              <a16:creationId xmlns="" xmlns:a16="http://schemas.microsoft.com/office/drawing/2014/main" id="{00000000-0008-0000-0400-000072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7" name="Text Box 19">
          <a:extLst>
            <a:ext uri="{FF2B5EF4-FFF2-40B4-BE49-F238E27FC236}">
              <a16:creationId xmlns="" xmlns:a16="http://schemas.microsoft.com/office/drawing/2014/main" id="{00000000-0008-0000-0400-000073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56743"/>
    <xdr:sp macro="" textlink="">
      <xdr:nvSpPr>
        <xdr:cNvPr id="3188" name="Text Box 15">
          <a:extLst>
            <a:ext uri="{FF2B5EF4-FFF2-40B4-BE49-F238E27FC236}">
              <a16:creationId xmlns="" xmlns:a16="http://schemas.microsoft.com/office/drawing/2014/main" id="{00000000-0008-0000-0400-0000740C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3189" name="Text Box 15">
          <a:extLst>
            <a:ext uri="{FF2B5EF4-FFF2-40B4-BE49-F238E27FC236}">
              <a16:creationId xmlns="" xmlns:a16="http://schemas.microsoft.com/office/drawing/2014/main" id="{00000000-0008-0000-0400-0000750C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3190" name="Text Box 15">
          <a:extLst>
            <a:ext uri="{FF2B5EF4-FFF2-40B4-BE49-F238E27FC236}">
              <a16:creationId xmlns="" xmlns:a16="http://schemas.microsoft.com/office/drawing/2014/main" id="{00000000-0008-0000-0400-0000760C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3191" name="Text Box 15">
          <a:extLst>
            <a:ext uri="{FF2B5EF4-FFF2-40B4-BE49-F238E27FC236}">
              <a16:creationId xmlns="" xmlns:a16="http://schemas.microsoft.com/office/drawing/2014/main" id="{00000000-0008-0000-0400-0000770C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3192" name="Text Box 15">
          <a:extLst>
            <a:ext uri="{FF2B5EF4-FFF2-40B4-BE49-F238E27FC236}">
              <a16:creationId xmlns="" xmlns:a16="http://schemas.microsoft.com/office/drawing/2014/main" id="{00000000-0008-0000-0400-0000780C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3193" name="Text Box 15">
          <a:extLst>
            <a:ext uri="{FF2B5EF4-FFF2-40B4-BE49-F238E27FC236}">
              <a16:creationId xmlns="" xmlns:a16="http://schemas.microsoft.com/office/drawing/2014/main" id="{00000000-0008-0000-0400-0000790C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4" name="Text Box 16">
          <a:extLst>
            <a:ext uri="{FF2B5EF4-FFF2-40B4-BE49-F238E27FC236}">
              <a16:creationId xmlns="" xmlns:a16="http://schemas.microsoft.com/office/drawing/2014/main" id="{00000000-0008-0000-0400-00007A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5" name="Text Box 17">
          <a:extLst>
            <a:ext uri="{FF2B5EF4-FFF2-40B4-BE49-F238E27FC236}">
              <a16:creationId xmlns="" xmlns:a16="http://schemas.microsoft.com/office/drawing/2014/main" id="{00000000-0008-0000-0400-00007B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6" name="Text Box 18">
          <a:extLst>
            <a:ext uri="{FF2B5EF4-FFF2-40B4-BE49-F238E27FC236}">
              <a16:creationId xmlns="" xmlns:a16="http://schemas.microsoft.com/office/drawing/2014/main" id="{00000000-0008-0000-0400-00007C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7" name="Text Box 19">
          <a:extLst>
            <a:ext uri="{FF2B5EF4-FFF2-40B4-BE49-F238E27FC236}">
              <a16:creationId xmlns="" xmlns:a16="http://schemas.microsoft.com/office/drawing/2014/main" id="{00000000-0008-0000-0400-00007D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98" name="Text Box 16">
          <a:extLst>
            <a:ext uri="{FF2B5EF4-FFF2-40B4-BE49-F238E27FC236}">
              <a16:creationId xmlns="" xmlns:a16="http://schemas.microsoft.com/office/drawing/2014/main" id="{00000000-0008-0000-0400-00007E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99" name="Text Box 17">
          <a:extLst>
            <a:ext uri="{FF2B5EF4-FFF2-40B4-BE49-F238E27FC236}">
              <a16:creationId xmlns="" xmlns:a16="http://schemas.microsoft.com/office/drawing/2014/main" id="{00000000-0008-0000-0400-00007F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00" name="Text Box 18">
          <a:extLst>
            <a:ext uri="{FF2B5EF4-FFF2-40B4-BE49-F238E27FC236}">
              <a16:creationId xmlns="" xmlns:a16="http://schemas.microsoft.com/office/drawing/2014/main" id="{00000000-0008-0000-0400-000080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01" name="Text Box 19">
          <a:extLst>
            <a:ext uri="{FF2B5EF4-FFF2-40B4-BE49-F238E27FC236}">
              <a16:creationId xmlns="" xmlns:a16="http://schemas.microsoft.com/office/drawing/2014/main" id="{00000000-0008-0000-0400-000081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2" name="Text Box 16">
          <a:extLst>
            <a:ext uri="{FF2B5EF4-FFF2-40B4-BE49-F238E27FC236}">
              <a16:creationId xmlns="" xmlns:a16="http://schemas.microsoft.com/office/drawing/2014/main" id="{00000000-0008-0000-0400-000082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3" name="Text Box 17">
          <a:extLst>
            <a:ext uri="{FF2B5EF4-FFF2-40B4-BE49-F238E27FC236}">
              <a16:creationId xmlns="" xmlns:a16="http://schemas.microsoft.com/office/drawing/2014/main" id="{00000000-0008-0000-0400-000083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4" name="Text Box 18">
          <a:extLst>
            <a:ext uri="{FF2B5EF4-FFF2-40B4-BE49-F238E27FC236}">
              <a16:creationId xmlns="" xmlns:a16="http://schemas.microsoft.com/office/drawing/2014/main" id="{00000000-0008-0000-0400-000084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5" name="Text Box 19">
          <a:extLst>
            <a:ext uri="{FF2B5EF4-FFF2-40B4-BE49-F238E27FC236}">
              <a16:creationId xmlns="" xmlns:a16="http://schemas.microsoft.com/office/drawing/2014/main" id="{00000000-0008-0000-0400-000085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206" name="Text Box 15">
          <a:extLst>
            <a:ext uri="{FF2B5EF4-FFF2-40B4-BE49-F238E27FC236}">
              <a16:creationId xmlns="" xmlns:a16="http://schemas.microsoft.com/office/drawing/2014/main" id="{00000000-0008-0000-0400-0000860C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7" name="Text Box 16">
          <a:extLst>
            <a:ext uri="{FF2B5EF4-FFF2-40B4-BE49-F238E27FC236}">
              <a16:creationId xmlns="" xmlns:a16="http://schemas.microsoft.com/office/drawing/2014/main" id="{00000000-0008-0000-0400-000087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8" name="Text Box 17">
          <a:extLst>
            <a:ext uri="{FF2B5EF4-FFF2-40B4-BE49-F238E27FC236}">
              <a16:creationId xmlns="" xmlns:a16="http://schemas.microsoft.com/office/drawing/2014/main" id="{00000000-0008-0000-0400-000088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9" name="Text Box 18">
          <a:extLst>
            <a:ext uri="{FF2B5EF4-FFF2-40B4-BE49-F238E27FC236}">
              <a16:creationId xmlns="" xmlns:a16="http://schemas.microsoft.com/office/drawing/2014/main" id="{00000000-0008-0000-0400-000089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10" name="Text Box 19">
          <a:extLst>
            <a:ext uri="{FF2B5EF4-FFF2-40B4-BE49-F238E27FC236}">
              <a16:creationId xmlns="" xmlns:a16="http://schemas.microsoft.com/office/drawing/2014/main" id="{00000000-0008-0000-0400-00008A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63</xdr:row>
      <xdr:rowOff>504825</xdr:rowOff>
    </xdr:from>
    <xdr:ext cx="95250" cy="442269"/>
    <xdr:sp macro="" textlink="">
      <xdr:nvSpPr>
        <xdr:cNvPr id="3211" name="Text Box 15">
          <a:extLst>
            <a:ext uri="{FF2B5EF4-FFF2-40B4-BE49-F238E27FC236}">
              <a16:creationId xmlns="" xmlns:a16="http://schemas.microsoft.com/office/drawing/2014/main" id="{00000000-0008-0000-0400-00008B0C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2" name="Text Box 16">
          <a:extLst>
            <a:ext uri="{FF2B5EF4-FFF2-40B4-BE49-F238E27FC236}">
              <a16:creationId xmlns="" xmlns:a16="http://schemas.microsoft.com/office/drawing/2014/main" id="{00000000-0008-0000-0400-00008C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3" name="Text Box 17">
          <a:extLst>
            <a:ext uri="{FF2B5EF4-FFF2-40B4-BE49-F238E27FC236}">
              <a16:creationId xmlns="" xmlns:a16="http://schemas.microsoft.com/office/drawing/2014/main" id="{00000000-0008-0000-0400-00008D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4" name="Text Box 18">
          <a:extLst>
            <a:ext uri="{FF2B5EF4-FFF2-40B4-BE49-F238E27FC236}">
              <a16:creationId xmlns="" xmlns:a16="http://schemas.microsoft.com/office/drawing/2014/main" id="{00000000-0008-0000-0400-00008E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5" name="Text Box 16">
          <a:extLst>
            <a:ext uri="{FF2B5EF4-FFF2-40B4-BE49-F238E27FC236}">
              <a16:creationId xmlns="" xmlns:a16="http://schemas.microsoft.com/office/drawing/2014/main" id="{00000000-0008-0000-0400-00008F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6" name="Text Box 17">
          <a:extLst>
            <a:ext uri="{FF2B5EF4-FFF2-40B4-BE49-F238E27FC236}">
              <a16:creationId xmlns="" xmlns:a16="http://schemas.microsoft.com/office/drawing/2014/main" id="{00000000-0008-0000-0400-000090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7" name="Text Box 18">
          <a:extLst>
            <a:ext uri="{FF2B5EF4-FFF2-40B4-BE49-F238E27FC236}">
              <a16:creationId xmlns="" xmlns:a16="http://schemas.microsoft.com/office/drawing/2014/main" id="{00000000-0008-0000-0400-000091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8" name="Text Box 19">
          <a:extLst>
            <a:ext uri="{FF2B5EF4-FFF2-40B4-BE49-F238E27FC236}">
              <a16:creationId xmlns="" xmlns:a16="http://schemas.microsoft.com/office/drawing/2014/main" id="{00000000-0008-0000-0400-000092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9" name="Text Box 16">
          <a:extLst>
            <a:ext uri="{FF2B5EF4-FFF2-40B4-BE49-F238E27FC236}">
              <a16:creationId xmlns="" xmlns:a16="http://schemas.microsoft.com/office/drawing/2014/main" id="{00000000-0008-0000-0400-000093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20" name="Text Box 17">
          <a:extLst>
            <a:ext uri="{FF2B5EF4-FFF2-40B4-BE49-F238E27FC236}">
              <a16:creationId xmlns="" xmlns:a16="http://schemas.microsoft.com/office/drawing/2014/main" id="{00000000-0008-0000-0400-000094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21" name="Text Box 18">
          <a:extLst>
            <a:ext uri="{FF2B5EF4-FFF2-40B4-BE49-F238E27FC236}">
              <a16:creationId xmlns="" xmlns:a16="http://schemas.microsoft.com/office/drawing/2014/main" id="{00000000-0008-0000-0400-000095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22" name="Text Box 15">
          <a:extLst>
            <a:ext uri="{FF2B5EF4-FFF2-40B4-BE49-F238E27FC236}">
              <a16:creationId xmlns="" xmlns:a16="http://schemas.microsoft.com/office/drawing/2014/main" id="{00000000-0008-0000-0400-0000960C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3" name="Text Box 16">
          <a:extLst>
            <a:ext uri="{FF2B5EF4-FFF2-40B4-BE49-F238E27FC236}">
              <a16:creationId xmlns="" xmlns:a16="http://schemas.microsoft.com/office/drawing/2014/main" id="{00000000-0008-0000-0400-000097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4" name="Text Box 17">
          <a:extLst>
            <a:ext uri="{FF2B5EF4-FFF2-40B4-BE49-F238E27FC236}">
              <a16:creationId xmlns="" xmlns:a16="http://schemas.microsoft.com/office/drawing/2014/main" id="{00000000-0008-0000-0400-000098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5" name="Text Box 18">
          <a:extLst>
            <a:ext uri="{FF2B5EF4-FFF2-40B4-BE49-F238E27FC236}">
              <a16:creationId xmlns="" xmlns:a16="http://schemas.microsoft.com/office/drawing/2014/main" id="{00000000-0008-0000-0400-000099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6" name="Text Box 19">
          <a:extLst>
            <a:ext uri="{FF2B5EF4-FFF2-40B4-BE49-F238E27FC236}">
              <a16:creationId xmlns="" xmlns:a16="http://schemas.microsoft.com/office/drawing/2014/main" id="{00000000-0008-0000-0400-00009A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7" name="Text Box 16">
          <a:extLst>
            <a:ext uri="{FF2B5EF4-FFF2-40B4-BE49-F238E27FC236}">
              <a16:creationId xmlns="" xmlns:a16="http://schemas.microsoft.com/office/drawing/2014/main" id="{00000000-0008-0000-0400-00009B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8" name="Text Box 17">
          <a:extLst>
            <a:ext uri="{FF2B5EF4-FFF2-40B4-BE49-F238E27FC236}">
              <a16:creationId xmlns="" xmlns:a16="http://schemas.microsoft.com/office/drawing/2014/main" id="{00000000-0008-0000-0400-00009C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9" name="Text Box 18">
          <a:extLst>
            <a:ext uri="{FF2B5EF4-FFF2-40B4-BE49-F238E27FC236}">
              <a16:creationId xmlns="" xmlns:a16="http://schemas.microsoft.com/office/drawing/2014/main" id="{00000000-0008-0000-0400-00009D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30" name="Text Box 19">
          <a:extLst>
            <a:ext uri="{FF2B5EF4-FFF2-40B4-BE49-F238E27FC236}">
              <a16:creationId xmlns="" xmlns:a16="http://schemas.microsoft.com/office/drawing/2014/main" id="{00000000-0008-0000-0400-00009E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1" name="Text Box 16">
          <a:extLst>
            <a:ext uri="{FF2B5EF4-FFF2-40B4-BE49-F238E27FC236}">
              <a16:creationId xmlns="" xmlns:a16="http://schemas.microsoft.com/office/drawing/2014/main" id="{00000000-0008-0000-0400-00009F0C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2" name="Text Box 17">
          <a:extLst>
            <a:ext uri="{FF2B5EF4-FFF2-40B4-BE49-F238E27FC236}">
              <a16:creationId xmlns="" xmlns:a16="http://schemas.microsoft.com/office/drawing/2014/main" id="{00000000-0008-0000-0400-0000A00C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3" name="Text Box 18">
          <a:extLst>
            <a:ext uri="{FF2B5EF4-FFF2-40B4-BE49-F238E27FC236}">
              <a16:creationId xmlns="" xmlns:a16="http://schemas.microsoft.com/office/drawing/2014/main" id="{00000000-0008-0000-0400-0000A10C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4" name="Text Box 19">
          <a:extLst>
            <a:ext uri="{FF2B5EF4-FFF2-40B4-BE49-F238E27FC236}">
              <a16:creationId xmlns="" xmlns:a16="http://schemas.microsoft.com/office/drawing/2014/main" id="{00000000-0008-0000-0400-0000A20C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235" name="Text Box 15">
          <a:extLst>
            <a:ext uri="{FF2B5EF4-FFF2-40B4-BE49-F238E27FC236}">
              <a16:creationId xmlns="" xmlns:a16="http://schemas.microsoft.com/office/drawing/2014/main" id="{00000000-0008-0000-0400-0000A30C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6" name="Text Box 16">
          <a:extLst>
            <a:ext uri="{FF2B5EF4-FFF2-40B4-BE49-F238E27FC236}">
              <a16:creationId xmlns="" xmlns:a16="http://schemas.microsoft.com/office/drawing/2014/main" id="{00000000-0008-0000-0400-0000A4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7" name="Text Box 17">
          <a:extLst>
            <a:ext uri="{FF2B5EF4-FFF2-40B4-BE49-F238E27FC236}">
              <a16:creationId xmlns="" xmlns:a16="http://schemas.microsoft.com/office/drawing/2014/main" id="{00000000-0008-0000-0400-0000A5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8" name="Text Box 18">
          <a:extLst>
            <a:ext uri="{FF2B5EF4-FFF2-40B4-BE49-F238E27FC236}">
              <a16:creationId xmlns="" xmlns:a16="http://schemas.microsoft.com/office/drawing/2014/main" id="{00000000-0008-0000-0400-0000A6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9" name="Text Box 19">
          <a:extLst>
            <a:ext uri="{FF2B5EF4-FFF2-40B4-BE49-F238E27FC236}">
              <a16:creationId xmlns="" xmlns:a16="http://schemas.microsoft.com/office/drawing/2014/main" id="{00000000-0008-0000-0400-0000A7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40" name="Text Box 16">
          <a:extLst>
            <a:ext uri="{FF2B5EF4-FFF2-40B4-BE49-F238E27FC236}">
              <a16:creationId xmlns="" xmlns:a16="http://schemas.microsoft.com/office/drawing/2014/main" id="{00000000-0008-0000-0400-0000A8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41" name="Text Box 17">
          <a:extLst>
            <a:ext uri="{FF2B5EF4-FFF2-40B4-BE49-F238E27FC236}">
              <a16:creationId xmlns="" xmlns:a16="http://schemas.microsoft.com/office/drawing/2014/main" id="{00000000-0008-0000-0400-0000A9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65</xdr:row>
      <xdr:rowOff>15875</xdr:rowOff>
    </xdr:from>
    <xdr:ext cx="95250" cy="171450"/>
    <xdr:sp macro="" textlink="">
      <xdr:nvSpPr>
        <xdr:cNvPr id="3242" name="Text Box 18">
          <a:extLst>
            <a:ext uri="{FF2B5EF4-FFF2-40B4-BE49-F238E27FC236}">
              <a16:creationId xmlns="" xmlns:a16="http://schemas.microsoft.com/office/drawing/2014/main" id="{00000000-0008-0000-0400-0000AA0C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3" name="Text Box 16">
          <a:extLst>
            <a:ext uri="{FF2B5EF4-FFF2-40B4-BE49-F238E27FC236}">
              <a16:creationId xmlns="" xmlns:a16="http://schemas.microsoft.com/office/drawing/2014/main" id="{00000000-0008-0000-0400-0000AB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4" name="Text Box 17">
          <a:extLst>
            <a:ext uri="{FF2B5EF4-FFF2-40B4-BE49-F238E27FC236}">
              <a16:creationId xmlns="" xmlns:a16="http://schemas.microsoft.com/office/drawing/2014/main" id="{00000000-0008-0000-0400-0000AC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5" name="Text Box 18">
          <a:extLst>
            <a:ext uri="{FF2B5EF4-FFF2-40B4-BE49-F238E27FC236}">
              <a16:creationId xmlns="" xmlns:a16="http://schemas.microsoft.com/office/drawing/2014/main" id="{00000000-0008-0000-0400-0000AD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6" name="Text Box 19">
          <a:extLst>
            <a:ext uri="{FF2B5EF4-FFF2-40B4-BE49-F238E27FC236}">
              <a16:creationId xmlns="" xmlns:a16="http://schemas.microsoft.com/office/drawing/2014/main" id="{00000000-0008-0000-0400-0000AE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7" name="Text Box 16">
          <a:extLst>
            <a:ext uri="{FF2B5EF4-FFF2-40B4-BE49-F238E27FC236}">
              <a16:creationId xmlns="" xmlns:a16="http://schemas.microsoft.com/office/drawing/2014/main" id="{00000000-0008-0000-0400-0000AF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48" name="Text Box 15">
          <a:extLst>
            <a:ext uri="{FF2B5EF4-FFF2-40B4-BE49-F238E27FC236}">
              <a16:creationId xmlns="" xmlns:a16="http://schemas.microsoft.com/office/drawing/2014/main" id="{00000000-0008-0000-0400-0000B00C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8496"/>
    <xdr:sp macro="" textlink="">
      <xdr:nvSpPr>
        <xdr:cNvPr id="3249" name="Text Box 15">
          <a:extLst>
            <a:ext uri="{FF2B5EF4-FFF2-40B4-BE49-F238E27FC236}">
              <a16:creationId xmlns="" xmlns:a16="http://schemas.microsoft.com/office/drawing/2014/main" id="{00000000-0008-0000-0400-0000B10C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3250" name="Text Box 15">
          <a:extLst>
            <a:ext uri="{FF2B5EF4-FFF2-40B4-BE49-F238E27FC236}">
              <a16:creationId xmlns="" xmlns:a16="http://schemas.microsoft.com/office/drawing/2014/main" id="{00000000-0008-0000-0400-0000B20C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3251" name="Text Box 15">
          <a:extLst>
            <a:ext uri="{FF2B5EF4-FFF2-40B4-BE49-F238E27FC236}">
              <a16:creationId xmlns="" xmlns:a16="http://schemas.microsoft.com/office/drawing/2014/main" id="{00000000-0008-0000-0400-0000B30C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3252" name="Text Box 15">
          <a:extLst>
            <a:ext uri="{FF2B5EF4-FFF2-40B4-BE49-F238E27FC236}">
              <a16:creationId xmlns="" xmlns:a16="http://schemas.microsoft.com/office/drawing/2014/main" id="{00000000-0008-0000-0400-0000B40C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3253" name="Text Box 15">
          <a:extLst>
            <a:ext uri="{FF2B5EF4-FFF2-40B4-BE49-F238E27FC236}">
              <a16:creationId xmlns="" xmlns:a16="http://schemas.microsoft.com/office/drawing/2014/main" id="{00000000-0008-0000-0400-0000B50C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54" name="Text Box 15">
          <a:extLst>
            <a:ext uri="{FF2B5EF4-FFF2-40B4-BE49-F238E27FC236}">
              <a16:creationId xmlns="" xmlns:a16="http://schemas.microsoft.com/office/drawing/2014/main" id="{00000000-0008-0000-0400-0000B60C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5" name="Text Box 16">
          <a:extLst>
            <a:ext uri="{FF2B5EF4-FFF2-40B4-BE49-F238E27FC236}">
              <a16:creationId xmlns="" xmlns:a16="http://schemas.microsoft.com/office/drawing/2014/main" id="{00000000-0008-0000-0400-0000B7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6" name="Text Box 17">
          <a:extLst>
            <a:ext uri="{FF2B5EF4-FFF2-40B4-BE49-F238E27FC236}">
              <a16:creationId xmlns="" xmlns:a16="http://schemas.microsoft.com/office/drawing/2014/main" id="{00000000-0008-0000-0400-0000B8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7" name="Text Box 18">
          <a:extLst>
            <a:ext uri="{FF2B5EF4-FFF2-40B4-BE49-F238E27FC236}">
              <a16:creationId xmlns="" xmlns:a16="http://schemas.microsoft.com/office/drawing/2014/main" id="{00000000-0008-0000-0400-0000B9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8" name="Text Box 19">
          <a:extLst>
            <a:ext uri="{FF2B5EF4-FFF2-40B4-BE49-F238E27FC236}">
              <a16:creationId xmlns="" xmlns:a16="http://schemas.microsoft.com/office/drawing/2014/main" id="{00000000-0008-0000-0400-0000BA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59" name="Text Box 16">
          <a:extLst>
            <a:ext uri="{FF2B5EF4-FFF2-40B4-BE49-F238E27FC236}">
              <a16:creationId xmlns="" xmlns:a16="http://schemas.microsoft.com/office/drawing/2014/main" id="{00000000-0008-0000-0400-0000BB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0" name="Text Box 17">
          <a:extLst>
            <a:ext uri="{FF2B5EF4-FFF2-40B4-BE49-F238E27FC236}">
              <a16:creationId xmlns="" xmlns:a16="http://schemas.microsoft.com/office/drawing/2014/main" id="{00000000-0008-0000-0400-0000BC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1" name="Text Box 18">
          <a:extLst>
            <a:ext uri="{FF2B5EF4-FFF2-40B4-BE49-F238E27FC236}">
              <a16:creationId xmlns="" xmlns:a16="http://schemas.microsoft.com/office/drawing/2014/main" id="{00000000-0008-0000-0400-0000BD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2" name="Text Box 19">
          <a:extLst>
            <a:ext uri="{FF2B5EF4-FFF2-40B4-BE49-F238E27FC236}">
              <a16:creationId xmlns="" xmlns:a16="http://schemas.microsoft.com/office/drawing/2014/main" id="{00000000-0008-0000-0400-0000BE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3" name="Text Box 16">
          <a:extLst>
            <a:ext uri="{FF2B5EF4-FFF2-40B4-BE49-F238E27FC236}">
              <a16:creationId xmlns="" xmlns:a16="http://schemas.microsoft.com/office/drawing/2014/main" id="{00000000-0008-0000-0400-0000BF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4" name="Text Box 17">
          <a:extLst>
            <a:ext uri="{FF2B5EF4-FFF2-40B4-BE49-F238E27FC236}">
              <a16:creationId xmlns="" xmlns:a16="http://schemas.microsoft.com/office/drawing/2014/main" id="{00000000-0008-0000-0400-0000C0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5" name="Text Box 18">
          <a:extLst>
            <a:ext uri="{FF2B5EF4-FFF2-40B4-BE49-F238E27FC236}">
              <a16:creationId xmlns="" xmlns:a16="http://schemas.microsoft.com/office/drawing/2014/main" id="{00000000-0008-0000-0400-0000C1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6" name="Text Box 19">
          <a:extLst>
            <a:ext uri="{FF2B5EF4-FFF2-40B4-BE49-F238E27FC236}">
              <a16:creationId xmlns="" xmlns:a16="http://schemas.microsoft.com/office/drawing/2014/main" id="{00000000-0008-0000-0400-0000C2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267" name="Text Box 15">
          <a:extLst>
            <a:ext uri="{FF2B5EF4-FFF2-40B4-BE49-F238E27FC236}">
              <a16:creationId xmlns="" xmlns:a16="http://schemas.microsoft.com/office/drawing/2014/main" id="{00000000-0008-0000-0400-0000C30C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68" name="Text Box 16">
          <a:extLst>
            <a:ext uri="{FF2B5EF4-FFF2-40B4-BE49-F238E27FC236}">
              <a16:creationId xmlns="" xmlns:a16="http://schemas.microsoft.com/office/drawing/2014/main" id="{00000000-0008-0000-0400-0000C4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69" name="Text Box 17">
          <a:extLst>
            <a:ext uri="{FF2B5EF4-FFF2-40B4-BE49-F238E27FC236}">
              <a16:creationId xmlns="" xmlns:a16="http://schemas.microsoft.com/office/drawing/2014/main" id="{00000000-0008-0000-0400-0000C5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70" name="Text Box 18">
          <a:extLst>
            <a:ext uri="{FF2B5EF4-FFF2-40B4-BE49-F238E27FC236}">
              <a16:creationId xmlns="" xmlns:a16="http://schemas.microsoft.com/office/drawing/2014/main" id="{00000000-0008-0000-0400-0000C6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71" name="Text Box 19">
          <a:extLst>
            <a:ext uri="{FF2B5EF4-FFF2-40B4-BE49-F238E27FC236}">
              <a16:creationId xmlns="" xmlns:a16="http://schemas.microsoft.com/office/drawing/2014/main" id="{00000000-0008-0000-0400-0000C7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2" name="Text Box 16">
          <a:extLst>
            <a:ext uri="{FF2B5EF4-FFF2-40B4-BE49-F238E27FC236}">
              <a16:creationId xmlns="" xmlns:a16="http://schemas.microsoft.com/office/drawing/2014/main" id="{00000000-0008-0000-0400-0000C8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3" name="Text Box 17">
          <a:extLst>
            <a:ext uri="{FF2B5EF4-FFF2-40B4-BE49-F238E27FC236}">
              <a16:creationId xmlns="" xmlns:a16="http://schemas.microsoft.com/office/drawing/2014/main" id="{00000000-0008-0000-0400-0000C9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4" name="Text Box 18">
          <a:extLst>
            <a:ext uri="{FF2B5EF4-FFF2-40B4-BE49-F238E27FC236}">
              <a16:creationId xmlns="" xmlns:a16="http://schemas.microsoft.com/office/drawing/2014/main" id="{00000000-0008-0000-0400-0000CA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5" name="Text Box 16">
          <a:extLst>
            <a:ext uri="{FF2B5EF4-FFF2-40B4-BE49-F238E27FC236}">
              <a16:creationId xmlns="" xmlns:a16="http://schemas.microsoft.com/office/drawing/2014/main" id="{00000000-0008-0000-0400-0000CB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6" name="Text Box 17">
          <a:extLst>
            <a:ext uri="{FF2B5EF4-FFF2-40B4-BE49-F238E27FC236}">
              <a16:creationId xmlns="" xmlns:a16="http://schemas.microsoft.com/office/drawing/2014/main" id="{00000000-0008-0000-0400-0000CC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7" name="Text Box 18">
          <a:extLst>
            <a:ext uri="{FF2B5EF4-FFF2-40B4-BE49-F238E27FC236}">
              <a16:creationId xmlns="" xmlns:a16="http://schemas.microsoft.com/office/drawing/2014/main" id="{00000000-0008-0000-0400-0000CD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8" name="Text Box 19">
          <a:extLst>
            <a:ext uri="{FF2B5EF4-FFF2-40B4-BE49-F238E27FC236}">
              <a16:creationId xmlns="" xmlns:a16="http://schemas.microsoft.com/office/drawing/2014/main" id="{00000000-0008-0000-0400-0000CE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9" name="Text Box 16">
          <a:extLst>
            <a:ext uri="{FF2B5EF4-FFF2-40B4-BE49-F238E27FC236}">
              <a16:creationId xmlns="" xmlns:a16="http://schemas.microsoft.com/office/drawing/2014/main" id="{00000000-0008-0000-0400-0000CF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0" name="Text Box 17">
          <a:extLst>
            <a:ext uri="{FF2B5EF4-FFF2-40B4-BE49-F238E27FC236}">
              <a16:creationId xmlns="" xmlns:a16="http://schemas.microsoft.com/office/drawing/2014/main" id="{00000000-0008-0000-0400-0000D0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1" name="Text Box 18">
          <a:extLst>
            <a:ext uri="{FF2B5EF4-FFF2-40B4-BE49-F238E27FC236}">
              <a16:creationId xmlns="" xmlns:a16="http://schemas.microsoft.com/office/drawing/2014/main" id="{00000000-0008-0000-0400-0000D1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2" name="Text Box 19">
          <a:extLst>
            <a:ext uri="{FF2B5EF4-FFF2-40B4-BE49-F238E27FC236}">
              <a16:creationId xmlns="" xmlns:a16="http://schemas.microsoft.com/office/drawing/2014/main" id="{00000000-0008-0000-0400-0000D2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56743"/>
    <xdr:sp macro="" textlink="">
      <xdr:nvSpPr>
        <xdr:cNvPr id="3283" name="Text Box 15">
          <a:extLst>
            <a:ext uri="{FF2B5EF4-FFF2-40B4-BE49-F238E27FC236}">
              <a16:creationId xmlns="" xmlns:a16="http://schemas.microsoft.com/office/drawing/2014/main" id="{00000000-0008-0000-0400-0000D30C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3284" name="Text Box 15">
          <a:extLst>
            <a:ext uri="{FF2B5EF4-FFF2-40B4-BE49-F238E27FC236}">
              <a16:creationId xmlns="" xmlns:a16="http://schemas.microsoft.com/office/drawing/2014/main" id="{00000000-0008-0000-0400-0000D40C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3285" name="Text Box 15">
          <a:extLst>
            <a:ext uri="{FF2B5EF4-FFF2-40B4-BE49-F238E27FC236}">
              <a16:creationId xmlns="" xmlns:a16="http://schemas.microsoft.com/office/drawing/2014/main" id="{00000000-0008-0000-0400-0000D50C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3286" name="Text Box 15">
          <a:extLst>
            <a:ext uri="{FF2B5EF4-FFF2-40B4-BE49-F238E27FC236}">
              <a16:creationId xmlns="" xmlns:a16="http://schemas.microsoft.com/office/drawing/2014/main" id="{00000000-0008-0000-0400-0000D60C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3287" name="Text Box 15">
          <a:extLst>
            <a:ext uri="{FF2B5EF4-FFF2-40B4-BE49-F238E27FC236}">
              <a16:creationId xmlns="" xmlns:a16="http://schemas.microsoft.com/office/drawing/2014/main" id="{00000000-0008-0000-0400-0000D70C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213632"/>
    <xdr:sp macro="" textlink="">
      <xdr:nvSpPr>
        <xdr:cNvPr id="3288" name="Text Box 15">
          <a:extLst>
            <a:ext uri="{FF2B5EF4-FFF2-40B4-BE49-F238E27FC236}">
              <a16:creationId xmlns="" xmlns:a16="http://schemas.microsoft.com/office/drawing/2014/main" id="{00000000-0008-0000-0400-0000D80C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89" name="Text Box 16">
          <a:extLst>
            <a:ext uri="{FF2B5EF4-FFF2-40B4-BE49-F238E27FC236}">
              <a16:creationId xmlns="" xmlns:a16="http://schemas.microsoft.com/office/drawing/2014/main" id="{00000000-0008-0000-0400-0000D9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0" name="Text Box 17">
          <a:extLst>
            <a:ext uri="{FF2B5EF4-FFF2-40B4-BE49-F238E27FC236}">
              <a16:creationId xmlns="" xmlns:a16="http://schemas.microsoft.com/office/drawing/2014/main" id="{00000000-0008-0000-0400-0000DA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1" name="Text Box 18">
          <a:extLst>
            <a:ext uri="{FF2B5EF4-FFF2-40B4-BE49-F238E27FC236}">
              <a16:creationId xmlns="" xmlns:a16="http://schemas.microsoft.com/office/drawing/2014/main" id="{00000000-0008-0000-0400-0000DB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2" name="Text Box 19">
          <a:extLst>
            <a:ext uri="{FF2B5EF4-FFF2-40B4-BE49-F238E27FC236}">
              <a16:creationId xmlns="" xmlns:a16="http://schemas.microsoft.com/office/drawing/2014/main" id="{00000000-0008-0000-0400-0000DC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3" name="Text Box 16">
          <a:extLst>
            <a:ext uri="{FF2B5EF4-FFF2-40B4-BE49-F238E27FC236}">
              <a16:creationId xmlns="" xmlns:a16="http://schemas.microsoft.com/office/drawing/2014/main" id="{00000000-0008-0000-0400-0000DD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4" name="Text Box 17">
          <a:extLst>
            <a:ext uri="{FF2B5EF4-FFF2-40B4-BE49-F238E27FC236}">
              <a16:creationId xmlns="" xmlns:a16="http://schemas.microsoft.com/office/drawing/2014/main" id="{00000000-0008-0000-0400-0000DE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5" name="Text Box 18">
          <a:extLst>
            <a:ext uri="{FF2B5EF4-FFF2-40B4-BE49-F238E27FC236}">
              <a16:creationId xmlns="" xmlns:a16="http://schemas.microsoft.com/office/drawing/2014/main" id="{00000000-0008-0000-0400-0000DF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6" name="Text Box 19">
          <a:extLst>
            <a:ext uri="{FF2B5EF4-FFF2-40B4-BE49-F238E27FC236}">
              <a16:creationId xmlns="" xmlns:a16="http://schemas.microsoft.com/office/drawing/2014/main" id="{00000000-0008-0000-0400-0000E0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7" name="Text Box 16">
          <a:extLst>
            <a:ext uri="{FF2B5EF4-FFF2-40B4-BE49-F238E27FC236}">
              <a16:creationId xmlns="" xmlns:a16="http://schemas.microsoft.com/office/drawing/2014/main" id="{00000000-0008-0000-0400-0000E1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8" name="Text Box 17">
          <a:extLst>
            <a:ext uri="{FF2B5EF4-FFF2-40B4-BE49-F238E27FC236}">
              <a16:creationId xmlns="" xmlns:a16="http://schemas.microsoft.com/office/drawing/2014/main" id="{00000000-0008-0000-0400-0000E2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9" name="Text Box 18">
          <a:extLst>
            <a:ext uri="{FF2B5EF4-FFF2-40B4-BE49-F238E27FC236}">
              <a16:creationId xmlns="" xmlns:a16="http://schemas.microsoft.com/office/drawing/2014/main" id="{00000000-0008-0000-0400-0000E3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300" name="Text Box 19">
          <a:extLst>
            <a:ext uri="{FF2B5EF4-FFF2-40B4-BE49-F238E27FC236}">
              <a16:creationId xmlns="" xmlns:a16="http://schemas.microsoft.com/office/drawing/2014/main" id="{00000000-0008-0000-0400-0000E40C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301" name="Text Box 15">
          <a:extLst>
            <a:ext uri="{FF2B5EF4-FFF2-40B4-BE49-F238E27FC236}">
              <a16:creationId xmlns="" xmlns:a16="http://schemas.microsoft.com/office/drawing/2014/main" id="{00000000-0008-0000-0400-0000E50C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2" name="Text Box 16">
          <a:extLst>
            <a:ext uri="{FF2B5EF4-FFF2-40B4-BE49-F238E27FC236}">
              <a16:creationId xmlns="" xmlns:a16="http://schemas.microsoft.com/office/drawing/2014/main" id="{00000000-0008-0000-0400-0000E6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3" name="Text Box 17">
          <a:extLst>
            <a:ext uri="{FF2B5EF4-FFF2-40B4-BE49-F238E27FC236}">
              <a16:creationId xmlns="" xmlns:a16="http://schemas.microsoft.com/office/drawing/2014/main" id="{00000000-0008-0000-0400-0000E7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4" name="Text Box 18">
          <a:extLst>
            <a:ext uri="{FF2B5EF4-FFF2-40B4-BE49-F238E27FC236}">
              <a16:creationId xmlns="" xmlns:a16="http://schemas.microsoft.com/office/drawing/2014/main" id="{00000000-0008-0000-0400-0000E8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5" name="Text Box 19">
          <a:extLst>
            <a:ext uri="{FF2B5EF4-FFF2-40B4-BE49-F238E27FC236}">
              <a16:creationId xmlns="" xmlns:a16="http://schemas.microsoft.com/office/drawing/2014/main" id="{00000000-0008-0000-0400-0000E9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67</xdr:row>
      <xdr:rowOff>504825</xdr:rowOff>
    </xdr:from>
    <xdr:ext cx="95250" cy="442269"/>
    <xdr:sp macro="" textlink="">
      <xdr:nvSpPr>
        <xdr:cNvPr id="3306" name="Text Box 15">
          <a:extLst>
            <a:ext uri="{FF2B5EF4-FFF2-40B4-BE49-F238E27FC236}">
              <a16:creationId xmlns="" xmlns:a16="http://schemas.microsoft.com/office/drawing/2014/main" id="{00000000-0008-0000-0400-0000EA0C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7" name="Text Box 16">
          <a:extLst>
            <a:ext uri="{FF2B5EF4-FFF2-40B4-BE49-F238E27FC236}">
              <a16:creationId xmlns="" xmlns:a16="http://schemas.microsoft.com/office/drawing/2014/main" id="{00000000-0008-0000-0400-0000EB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8" name="Text Box 17">
          <a:extLst>
            <a:ext uri="{FF2B5EF4-FFF2-40B4-BE49-F238E27FC236}">
              <a16:creationId xmlns="" xmlns:a16="http://schemas.microsoft.com/office/drawing/2014/main" id="{00000000-0008-0000-0400-0000EC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9" name="Text Box 18">
          <a:extLst>
            <a:ext uri="{FF2B5EF4-FFF2-40B4-BE49-F238E27FC236}">
              <a16:creationId xmlns="" xmlns:a16="http://schemas.microsoft.com/office/drawing/2014/main" id="{00000000-0008-0000-0400-0000ED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0" name="Text Box 16">
          <a:extLst>
            <a:ext uri="{FF2B5EF4-FFF2-40B4-BE49-F238E27FC236}">
              <a16:creationId xmlns="" xmlns:a16="http://schemas.microsoft.com/office/drawing/2014/main" id="{00000000-0008-0000-0400-0000EE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1" name="Text Box 17">
          <a:extLst>
            <a:ext uri="{FF2B5EF4-FFF2-40B4-BE49-F238E27FC236}">
              <a16:creationId xmlns="" xmlns:a16="http://schemas.microsoft.com/office/drawing/2014/main" id="{00000000-0008-0000-0400-0000EF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2" name="Text Box 18">
          <a:extLst>
            <a:ext uri="{FF2B5EF4-FFF2-40B4-BE49-F238E27FC236}">
              <a16:creationId xmlns="" xmlns:a16="http://schemas.microsoft.com/office/drawing/2014/main" id="{00000000-0008-0000-0400-0000F0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3" name="Text Box 19">
          <a:extLst>
            <a:ext uri="{FF2B5EF4-FFF2-40B4-BE49-F238E27FC236}">
              <a16:creationId xmlns="" xmlns:a16="http://schemas.microsoft.com/office/drawing/2014/main" id="{00000000-0008-0000-0400-0000F1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4" name="Text Box 16">
          <a:extLst>
            <a:ext uri="{FF2B5EF4-FFF2-40B4-BE49-F238E27FC236}">
              <a16:creationId xmlns="" xmlns:a16="http://schemas.microsoft.com/office/drawing/2014/main" id="{00000000-0008-0000-0400-0000F2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5" name="Text Box 17">
          <a:extLst>
            <a:ext uri="{FF2B5EF4-FFF2-40B4-BE49-F238E27FC236}">
              <a16:creationId xmlns="" xmlns:a16="http://schemas.microsoft.com/office/drawing/2014/main" id="{00000000-0008-0000-0400-0000F3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6" name="Text Box 18">
          <a:extLst>
            <a:ext uri="{FF2B5EF4-FFF2-40B4-BE49-F238E27FC236}">
              <a16:creationId xmlns="" xmlns:a16="http://schemas.microsoft.com/office/drawing/2014/main" id="{00000000-0008-0000-0400-0000F40C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17" name="Text Box 15">
          <a:extLst>
            <a:ext uri="{FF2B5EF4-FFF2-40B4-BE49-F238E27FC236}">
              <a16:creationId xmlns="" xmlns:a16="http://schemas.microsoft.com/office/drawing/2014/main" id="{00000000-0008-0000-0400-0000F50C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18" name="Text Box 16">
          <a:extLst>
            <a:ext uri="{FF2B5EF4-FFF2-40B4-BE49-F238E27FC236}">
              <a16:creationId xmlns="" xmlns:a16="http://schemas.microsoft.com/office/drawing/2014/main" id="{00000000-0008-0000-0400-0000F6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19" name="Text Box 17">
          <a:extLst>
            <a:ext uri="{FF2B5EF4-FFF2-40B4-BE49-F238E27FC236}">
              <a16:creationId xmlns="" xmlns:a16="http://schemas.microsoft.com/office/drawing/2014/main" id="{00000000-0008-0000-0400-0000F7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20" name="Text Box 18">
          <a:extLst>
            <a:ext uri="{FF2B5EF4-FFF2-40B4-BE49-F238E27FC236}">
              <a16:creationId xmlns="" xmlns:a16="http://schemas.microsoft.com/office/drawing/2014/main" id="{00000000-0008-0000-0400-0000F8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21" name="Text Box 19">
          <a:extLst>
            <a:ext uri="{FF2B5EF4-FFF2-40B4-BE49-F238E27FC236}">
              <a16:creationId xmlns="" xmlns:a16="http://schemas.microsoft.com/office/drawing/2014/main" id="{00000000-0008-0000-0400-0000F90C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2" name="Text Box 16">
          <a:extLst>
            <a:ext uri="{FF2B5EF4-FFF2-40B4-BE49-F238E27FC236}">
              <a16:creationId xmlns="" xmlns:a16="http://schemas.microsoft.com/office/drawing/2014/main" id="{00000000-0008-0000-0400-0000FA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3" name="Text Box 17">
          <a:extLst>
            <a:ext uri="{FF2B5EF4-FFF2-40B4-BE49-F238E27FC236}">
              <a16:creationId xmlns="" xmlns:a16="http://schemas.microsoft.com/office/drawing/2014/main" id="{00000000-0008-0000-0400-0000FB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4" name="Text Box 18">
          <a:extLst>
            <a:ext uri="{FF2B5EF4-FFF2-40B4-BE49-F238E27FC236}">
              <a16:creationId xmlns="" xmlns:a16="http://schemas.microsoft.com/office/drawing/2014/main" id="{00000000-0008-0000-0400-0000FC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5" name="Text Box 19">
          <a:extLst>
            <a:ext uri="{FF2B5EF4-FFF2-40B4-BE49-F238E27FC236}">
              <a16:creationId xmlns="" xmlns:a16="http://schemas.microsoft.com/office/drawing/2014/main" id="{00000000-0008-0000-0400-0000FD0C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6" name="Text Box 16">
          <a:extLst>
            <a:ext uri="{FF2B5EF4-FFF2-40B4-BE49-F238E27FC236}">
              <a16:creationId xmlns="" xmlns:a16="http://schemas.microsoft.com/office/drawing/2014/main" id="{00000000-0008-0000-0400-0000FE0C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7" name="Text Box 17">
          <a:extLst>
            <a:ext uri="{FF2B5EF4-FFF2-40B4-BE49-F238E27FC236}">
              <a16:creationId xmlns="" xmlns:a16="http://schemas.microsoft.com/office/drawing/2014/main" id="{00000000-0008-0000-0400-0000FF0C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8" name="Text Box 18">
          <a:extLst>
            <a:ext uri="{FF2B5EF4-FFF2-40B4-BE49-F238E27FC236}">
              <a16:creationId xmlns="" xmlns:a16="http://schemas.microsoft.com/office/drawing/2014/main" id="{00000000-0008-0000-0400-0000000D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9" name="Text Box 19">
          <a:extLst>
            <a:ext uri="{FF2B5EF4-FFF2-40B4-BE49-F238E27FC236}">
              <a16:creationId xmlns="" xmlns:a16="http://schemas.microsoft.com/office/drawing/2014/main" id="{00000000-0008-0000-0400-0000010D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330" name="Text Box 15">
          <a:extLst>
            <a:ext uri="{FF2B5EF4-FFF2-40B4-BE49-F238E27FC236}">
              <a16:creationId xmlns="" xmlns:a16="http://schemas.microsoft.com/office/drawing/2014/main" id="{00000000-0008-0000-0400-0000020D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1" name="Text Box 16">
          <a:extLst>
            <a:ext uri="{FF2B5EF4-FFF2-40B4-BE49-F238E27FC236}">
              <a16:creationId xmlns="" xmlns:a16="http://schemas.microsoft.com/office/drawing/2014/main" id="{00000000-0008-0000-0400-000003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2" name="Text Box 17">
          <a:extLst>
            <a:ext uri="{FF2B5EF4-FFF2-40B4-BE49-F238E27FC236}">
              <a16:creationId xmlns="" xmlns:a16="http://schemas.microsoft.com/office/drawing/2014/main" id="{00000000-0008-0000-0400-000004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3" name="Text Box 18">
          <a:extLst>
            <a:ext uri="{FF2B5EF4-FFF2-40B4-BE49-F238E27FC236}">
              <a16:creationId xmlns="" xmlns:a16="http://schemas.microsoft.com/office/drawing/2014/main" id="{00000000-0008-0000-0400-000005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4" name="Text Box 19">
          <a:extLst>
            <a:ext uri="{FF2B5EF4-FFF2-40B4-BE49-F238E27FC236}">
              <a16:creationId xmlns="" xmlns:a16="http://schemas.microsoft.com/office/drawing/2014/main" id="{00000000-0008-0000-0400-000006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35" name="Text Box 16">
          <a:extLst>
            <a:ext uri="{FF2B5EF4-FFF2-40B4-BE49-F238E27FC236}">
              <a16:creationId xmlns="" xmlns:a16="http://schemas.microsoft.com/office/drawing/2014/main" id="{00000000-0008-0000-0400-000007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36" name="Text Box 17">
          <a:extLst>
            <a:ext uri="{FF2B5EF4-FFF2-40B4-BE49-F238E27FC236}">
              <a16:creationId xmlns="" xmlns:a16="http://schemas.microsoft.com/office/drawing/2014/main" id="{00000000-0008-0000-0400-000008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69</xdr:row>
      <xdr:rowOff>15875</xdr:rowOff>
    </xdr:from>
    <xdr:ext cx="95250" cy="171450"/>
    <xdr:sp macro="" textlink="">
      <xdr:nvSpPr>
        <xdr:cNvPr id="3337" name="Text Box 18">
          <a:extLst>
            <a:ext uri="{FF2B5EF4-FFF2-40B4-BE49-F238E27FC236}">
              <a16:creationId xmlns="" xmlns:a16="http://schemas.microsoft.com/office/drawing/2014/main" id="{00000000-0008-0000-0400-0000090D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38" name="Text Box 16">
          <a:extLst>
            <a:ext uri="{FF2B5EF4-FFF2-40B4-BE49-F238E27FC236}">
              <a16:creationId xmlns="" xmlns:a16="http://schemas.microsoft.com/office/drawing/2014/main" id="{00000000-0008-0000-0400-00000A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39" name="Text Box 17">
          <a:extLst>
            <a:ext uri="{FF2B5EF4-FFF2-40B4-BE49-F238E27FC236}">
              <a16:creationId xmlns="" xmlns:a16="http://schemas.microsoft.com/office/drawing/2014/main" id="{00000000-0008-0000-0400-00000B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0" name="Text Box 18">
          <a:extLst>
            <a:ext uri="{FF2B5EF4-FFF2-40B4-BE49-F238E27FC236}">
              <a16:creationId xmlns="" xmlns:a16="http://schemas.microsoft.com/office/drawing/2014/main" id="{00000000-0008-0000-0400-00000C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1" name="Text Box 19">
          <a:extLst>
            <a:ext uri="{FF2B5EF4-FFF2-40B4-BE49-F238E27FC236}">
              <a16:creationId xmlns="" xmlns:a16="http://schemas.microsoft.com/office/drawing/2014/main" id="{00000000-0008-0000-0400-00000D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2" name="Text Box 16">
          <a:extLst>
            <a:ext uri="{FF2B5EF4-FFF2-40B4-BE49-F238E27FC236}">
              <a16:creationId xmlns="" xmlns:a16="http://schemas.microsoft.com/office/drawing/2014/main" id="{00000000-0008-0000-0400-00000E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43" name="Text Box 15">
          <a:extLst>
            <a:ext uri="{FF2B5EF4-FFF2-40B4-BE49-F238E27FC236}">
              <a16:creationId xmlns="" xmlns:a16="http://schemas.microsoft.com/office/drawing/2014/main" id="{00000000-0008-0000-0400-00000F0D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8496"/>
    <xdr:sp macro="" textlink="">
      <xdr:nvSpPr>
        <xdr:cNvPr id="3344" name="Text Box 15">
          <a:extLst>
            <a:ext uri="{FF2B5EF4-FFF2-40B4-BE49-F238E27FC236}">
              <a16:creationId xmlns="" xmlns:a16="http://schemas.microsoft.com/office/drawing/2014/main" id="{00000000-0008-0000-0400-0000100D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3345" name="Text Box 15">
          <a:extLst>
            <a:ext uri="{FF2B5EF4-FFF2-40B4-BE49-F238E27FC236}">
              <a16:creationId xmlns="" xmlns:a16="http://schemas.microsoft.com/office/drawing/2014/main" id="{00000000-0008-0000-0400-0000110D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504825</xdr:rowOff>
    </xdr:from>
    <xdr:ext cx="95250" cy="442269"/>
    <xdr:sp macro="" textlink="">
      <xdr:nvSpPr>
        <xdr:cNvPr id="3346" name="Text Box 15">
          <a:extLst>
            <a:ext uri="{FF2B5EF4-FFF2-40B4-BE49-F238E27FC236}">
              <a16:creationId xmlns="" xmlns:a16="http://schemas.microsoft.com/office/drawing/2014/main" id="{00000000-0008-0000-0400-0000120D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213632"/>
    <xdr:sp macro="" textlink="">
      <xdr:nvSpPr>
        <xdr:cNvPr id="3347" name="Text Box 15">
          <a:extLst>
            <a:ext uri="{FF2B5EF4-FFF2-40B4-BE49-F238E27FC236}">
              <a16:creationId xmlns="" xmlns:a16="http://schemas.microsoft.com/office/drawing/2014/main" id="{00000000-0008-0000-0400-0000130D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331"/>
    <xdr:sp macro="" textlink="">
      <xdr:nvSpPr>
        <xdr:cNvPr id="3348" name="Text Box 15">
          <a:extLst>
            <a:ext uri="{FF2B5EF4-FFF2-40B4-BE49-F238E27FC236}">
              <a16:creationId xmlns="" xmlns:a16="http://schemas.microsoft.com/office/drawing/2014/main" id="{00000000-0008-0000-0400-0000140D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49" name="Text Box 15">
          <a:extLst>
            <a:ext uri="{FF2B5EF4-FFF2-40B4-BE49-F238E27FC236}">
              <a16:creationId xmlns="" xmlns:a16="http://schemas.microsoft.com/office/drawing/2014/main" id="{00000000-0008-0000-0400-0000150D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0" name="Text Box 16">
          <a:extLst>
            <a:ext uri="{FF2B5EF4-FFF2-40B4-BE49-F238E27FC236}">
              <a16:creationId xmlns="" xmlns:a16="http://schemas.microsoft.com/office/drawing/2014/main" id="{00000000-0008-0000-0400-000016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1" name="Text Box 17">
          <a:extLst>
            <a:ext uri="{FF2B5EF4-FFF2-40B4-BE49-F238E27FC236}">
              <a16:creationId xmlns="" xmlns:a16="http://schemas.microsoft.com/office/drawing/2014/main" id="{00000000-0008-0000-0400-000017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2" name="Text Box 18">
          <a:extLst>
            <a:ext uri="{FF2B5EF4-FFF2-40B4-BE49-F238E27FC236}">
              <a16:creationId xmlns="" xmlns:a16="http://schemas.microsoft.com/office/drawing/2014/main" id="{00000000-0008-0000-0400-000018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3" name="Text Box 19">
          <a:extLst>
            <a:ext uri="{FF2B5EF4-FFF2-40B4-BE49-F238E27FC236}">
              <a16:creationId xmlns="" xmlns:a16="http://schemas.microsoft.com/office/drawing/2014/main" id="{00000000-0008-0000-0400-000019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4" name="Text Box 16">
          <a:extLst>
            <a:ext uri="{FF2B5EF4-FFF2-40B4-BE49-F238E27FC236}">
              <a16:creationId xmlns="" xmlns:a16="http://schemas.microsoft.com/office/drawing/2014/main" id="{00000000-0008-0000-0400-00001A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5" name="Text Box 17">
          <a:extLst>
            <a:ext uri="{FF2B5EF4-FFF2-40B4-BE49-F238E27FC236}">
              <a16:creationId xmlns="" xmlns:a16="http://schemas.microsoft.com/office/drawing/2014/main" id="{00000000-0008-0000-0400-00001B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6" name="Text Box 18">
          <a:extLst>
            <a:ext uri="{FF2B5EF4-FFF2-40B4-BE49-F238E27FC236}">
              <a16:creationId xmlns="" xmlns:a16="http://schemas.microsoft.com/office/drawing/2014/main" id="{00000000-0008-0000-0400-00001C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7" name="Text Box 19">
          <a:extLst>
            <a:ext uri="{FF2B5EF4-FFF2-40B4-BE49-F238E27FC236}">
              <a16:creationId xmlns="" xmlns:a16="http://schemas.microsoft.com/office/drawing/2014/main" id="{00000000-0008-0000-0400-00001D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58" name="Text Box 16">
          <a:extLst>
            <a:ext uri="{FF2B5EF4-FFF2-40B4-BE49-F238E27FC236}">
              <a16:creationId xmlns="" xmlns:a16="http://schemas.microsoft.com/office/drawing/2014/main" id="{00000000-0008-0000-0400-00001E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59" name="Text Box 17">
          <a:extLst>
            <a:ext uri="{FF2B5EF4-FFF2-40B4-BE49-F238E27FC236}">
              <a16:creationId xmlns="" xmlns:a16="http://schemas.microsoft.com/office/drawing/2014/main" id="{00000000-0008-0000-0400-00001F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60" name="Text Box 18">
          <a:extLst>
            <a:ext uri="{FF2B5EF4-FFF2-40B4-BE49-F238E27FC236}">
              <a16:creationId xmlns="" xmlns:a16="http://schemas.microsoft.com/office/drawing/2014/main" id="{00000000-0008-0000-0400-000020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61" name="Text Box 19">
          <a:extLst>
            <a:ext uri="{FF2B5EF4-FFF2-40B4-BE49-F238E27FC236}">
              <a16:creationId xmlns="" xmlns:a16="http://schemas.microsoft.com/office/drawing/2014/main" id="{00000000-0008-0000-0400-000021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362" name="Text Box 15">
          <a:extLst>
            <a:ext uri="{FF2B5EF4-FFF2-40B4-BE49-F238E27FC236}">
              <a16:creationId xmlns="" xmlns:a16="http://schemas.microsoft.com/office/drawing/2014/main" id="{00000000-0008-0000-0400-0000220D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3" name="Text Box 16">
          <a:extLst>
            <a:ext uri="{FF2B5EF4-FFF2-40B4-BE49-F238E27FC236}">
              <a16:creationId xmlns="" xmlns:a16="http://schemas.microsoft.com/office/drawing/2014/main" id="{00000000-0008-0000-0400-000023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4" name="Text Box 17">
          <a:extLst>
            <a:ext uri="{FF2B5EF4-FFF2-40B4-BE49-F238E27FC236}">
              <a16:creationId xmlns="" xmlns:a16="http://schemas.microsoft.com/office/drawing/2014/main" id="{00000000-0008-0000-0400-000024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5" name="Text Box 18">
          <a:extLst>
            <a:ext uri="{FF2B5EF4-FFF2-40B4-BE49-F238E27FC236}">
              <a16:creationId xmlns="" xmlns:a16="http://schemas.microsoft.com/office/drawing/2014/main" id="{00000000-0008-0000-0400-000025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6" name="Text Box 19">
          <a:extLst>
            <a:ext uri="{FF2B5EF4-FFF2-40B4-BE49-F238E27FC236}">
              <a16:creationId xmlns="" xmlns:a16="http://schemas.microsoft.com/office/drawing/2014/main" id="{00000000-0008-0000-0400-000026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7" name="Text Box 16">
          <a:extLst>
            <a:ext uri="{FF2B5EF4-FFF2-40B4-BE49-F238E27FC236}">
              <a16:creationId xmlns="" xmlns:a16="http://schemas.microsoft.com/office/drawing/2014/main" id="{00000000-0008-0000-0400-000027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8" name="Text Box 17">
          <a:extLst>
            <a:ext uri="{FF2B5EF4-FFF2-40B4-BE49-F238E27FC236}">
              <a16:creationId xmlns="" xmlns:a16="http://schemas.microsoft.com/office/drawing/2014/main" id="{00000000-0008-0000-0400-000028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9" name="Text Box 18">
          <a:extLst>
            <a:ext uri="{FF2B5EF4-FFF2-40B4-BE49-F238E27FC236}">
              <a16:creationId xmlns="" xmlns:a16="http://schemas.microsoft.com/office/drawing/2014/main" id="{00000000-0008-0000-0400-000029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0" name="Text Box 16">
          <a:extLst>
            <a:ext uri="{FF2B5EF4-FFF2-40B4-BE49-F238E27FC236}">
              <a16:creationId xmlns="" xmlns:a16="http://schemas.microsoft.com/office/drawing/2014/main" id="{00000000-0008-0000-0400-00002A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1" name="Text Box 17">
          <a:extLst>
            <a:ext uri="{FF2B5EF4-FFF2-40B4-BE49-F238E27FC236}">
              <a16:creationId xmlns="" xmlns:a16="http://schemas.microsoft.com/office/drawing/2014/main" id="{00000000-0008-0000-0400-00002B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2" name="Text Box 18">
          <a:extLst>
            <a:ext uri="{FF2B5EF4-FFF2-40B4-BE49-F238E27FC236}">
              <a16:creationId xmlns="" xmlns:a16="http://schemas.microsoft.com/office/drawing/2014/main" id="{00000000-0008-0000-0400-00002C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3" name="Text Box 19">
          <a:extLst>
            <a:ext uri="{FF2B5EF4-FFF2-40B4-BE49-F238E27FC236}">
              <a16:creationId xmlns="" xmlns:a16="http://schemas.microsoft.com/office/drawing/2014/main" id="{00000000-0008-0000-0400-00002D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4" name="Text Box 16">
          <a:extLst>
            <a:ext uri="{FF2B5EF4-FFF2-40B4-BE49-F238E27FC236}">
              <a16:creationId xmlns="" xmlns:a16="http://schemas.microsoft.com/office/drawing/2014/main" id="{00000000-0008-0000-0400-00002E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5" name="Text Box 17">
          <a:extLst>
            <a:ext uri="{FF2B5EF4-FFF2-40B4-BE49-F238E27FC236}">
              <a16:creationId xmlns="" xmlns:a16="http://schemas.microsoft.com/office/drawing/2014/main" id="{00000000-0008-0000-0400-00002F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6" name="Text Box 18">
          <a:extLst>
            <a:ext uri="{FF2B5EF4-FFF2-40B4-BE49-F238E27FC236}">
              <a16:creationId xmlns="" xmlns:a16="http://schemas.microsoft.com/office/drawing/2014/main" id="{00000000-0008-0000-0400-000030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7" name="Text Box 19">
          <a:extLst>
            <a:ext uri="{FF2B5EF4-FFF2-40B4-BE49-F238E27FC236}">
              <a16:creationId xmlns="" xmlns:a16="http://schemas.microsoft.com/office/drawing/2014/main" id="{00000000-0008-0000-0400-000031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56743"/>
    <xdr:sp macro="" textlink="">
      <xdr:nvSpPr>
        <xdr:cNvPr id="3378" name="Text Box 15">
          <a:extLst>
            <a:ext uri="{FF2B5EF4-FFF2-40B4-BE49-F238E27FC236}">
              <a16:creationId xmlns="" xmlns:a16="http://schemas.microsoft.com/office/drawing/2014/main" id="{00000000-0008-0000-0400-0000320D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3379" name="Text Box 15">
          <a:extLst>
            <a:ext uri="{FF2B5EF4-FFF2-40B4-BE49-F238E27FC236}">
              <a16:creationId xmlns="" xmlns:a16="http://schemas.microsoft.com/office/drawing/2014/main" id="{00000000-0008-0000-0400-0000330D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504825</xdr:rowOff>
    </xdr:from>
    <xdr:ext cx="95250" cy="442269"/>
    <xdr:sp macro="" textlink="">
      <xdr:nvSpPr>
        <xdr:cNvPr id="3380" name="Text Box 15">
          <a:extLst>
            <a:ext uri="{FF2B5EF4-FFF2-40B4-BE49-F238E27FC236}">
              <a16:creationId xmlns="" xmlns:a16="http://schemas.microsoft.com/office/drawing/2014/main" id="{00000000-0008-0000-0400-0000340D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213632"/>
    <xdr:sp macro="" textlink="">
      <xdr:nvSpPr>
        <xdr:cNvPr id="3381" name="Text Box 15">
          <a:extLst>
            <a:ext uri="{FF2B5EF4-FFF2-40B4-BE49-F238E27FC236}">
              <a16:creationId xmlns="" xmlns:a16="http://schemas.microsoft.com/office/drawing/2014/main" id="{00000000-0008-0000-0400-0000350D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331"/>
    <xdr:sp macro="" textlink="">
      <xdr:nvSpPr>
        <xdr:cNvPr id="3382" name="Text Box 15">
          <a:extLst>
            <a:ext uri="{FF2B5EF4-FFF2-40B4-BE49-F238E27FC236}">
              <a16:creationId xmlns="" xmlns:a16="http://schemas.microsoft.com/office/drawing/2014/main" id="{00000000-0008-0000-0400-0000360D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213632"/>
    <xdr:sp macro="" textlink="">
      <xdr:nvSpPr>
        <xdr:cNvPr id="3383" name="Text Box 15">
          <a:extLst>
            <a:ext uri="{FF2B5EF4-FFF2-40B4-BE49-F238E27FC236}">
              <a16:creationId xmlns="" xmlns:a16="http://schemas.microsoft.com/office/drawing/2014/main" id="{00000000-0008-0000-0400-0000370D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4" name="Text Box 16">
          <a:extLst>
            <a:ext uri="{FF2B5EF4-FFF2-40B4-BE49-F238E27FC236}">
              <a16:creationId xmlns="" xmlns:a16="http://schemas.microsoft.com/office/drawing/2014/main" id="{00000000-0008-0000-0400-000038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5" name="Text Box 17">
          <a:extLst>
            <a:ext uri="{FF2B5EF4-FFF2-40B4-BE49-F238E27FC236}">
              <a16:creationId xmlns="" xmlns:a16="http://schemas.microsoft.com/office/drawing/2014/main" id="{00000000-0008-0000-0400-000039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6" name="Text Box 18">
          <a:extLst>
            <a:ext uri="{FF2B5EF4-FFF2-40B4-BE49-F238E27FC236}">
              <a16:creationId xmlns="" xmlns:a16="http://schemas.microsoft.com/office/drawing/2014/main" id="{00000000-0008-0000-0400-00003A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7" name="Text Box 19">
          <a:extLst>
            <a:ext uri="{FF2B5EF4-FFF2-40B4-BE49-F238E27FC236}">
              <a16:creationId xmlns="" xmlns:a16="http://schemas.microsoft.com/office/drawing/2014/main" id="{00000000-0008-0000-0400-00003B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88" name="Text Box 16">
          <a:extLst>
            <a:ext uri="{FF2B5EF4-FFF2-40B4-BE49-F238E27FC236}">
              <a16:creationId xmlns="" xmlns:a16="http://schemas.microsoft.com/office/drawing/2014/main" id="{00000000-0008-0000-0400-00003C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89" name="Text Box 17">
          <a:extLst>
            <a:ext uri="{FF2B5EF4-FFF2-40B4-BE49-F238E27FC236}">
              <a16:creationId xmlns="" xmlns:a16="http://schemas.microsoft.com/office/drawing/2014/main" id="{00000000-0008-0000-0400-00003D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90" name="Text Box 18">
          <a:extLst>
            <a:ext uri="{FF2B5EF4-FFF2-40B4-BE49-F238E27FC236}">
              <a16:creationId xmlns="" xmlns:a16="http://schemas.microsoft.com/office/drawing/2014/main" id="{00000000-0008-0000-0400-00003E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91" name="Text Box 19">
          <a:extLst>
            <a:ext uri="{FF2B5EF4-FFF2-40B4-BE49-F238E27FC236}">
              <a16:creationId xmlns="" xmlns:a16="http://schemas.microsoft.com/office/drawing/2014/main" id="{00000000-0008-0000-0400-00003F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2" name="Text Box 16">
          <a:extLst>
            <a:ext uri="{FF2B5EF4-FFF2-40B4-BE49-F238E27FC236}">
              <a16:creationId xmlns="" xmlns:a16="http://schemas.microsoft.com/office/drawing/2014/main" id="{00000000-0008-0000-0400-000040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3" name="Text Box 17">
          <a:extLst>
            <a:ext uri="{FF2B5EF4-FFF2-40B4-BE49-F238E27FC236}">
              <a16:creationId xmlns="" xmlns:a16="http://schemas.microsoft.com/office/drawing/2014/main" id="{00000000-0008-0000-0400-000041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4" name="Text Box 18">
          <a:extLst>
            <a:ext uri="{FF2B5EF4-FFF2-40B4-BE49-F238E27FC236}">
              <a16:creationId xmlns="" xmlns:a16="http://schemas.microsoft.com/office/drawing/2014/main" id="{00000000-0008-0000-0400-000042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5" name="Text Box 19">
          <a:extLst>
            <a:ext uri="{FF2B5EF4-FFF2-40B4-BE49-F238E27FC236}">
              <a16:creationId xmlns="" xmlns:a16="http://schemas.microsoft.com/office/drawing/2014/main" id="{00000000-0008-0000-0400-000043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396" name="Text Box 15">
          <a:extLst>
            <a:ext uri="{FF2B5EF4-FFF2-40B4-BE49-F238E27FC236}">
              <a16:creationId xmlns="" xmlns:a16="http://schemas.microsoft.com/office/drawing/2014/main" id="{00000000-0008-0000-0400-0000440D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7" name="Text Box 16">
          <a:extLst>
            <a:ext uri="{FF2B5EF4-FFF2-40B4-BE49-F238E27FC236}">
              <a16:creationId xmlns="" xmlns:a16="http://schemas.microsoft.com/office/drawing/2014/main" id="{00000000-0008-0000-0400-000045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8" name="Text Box 17">
          <a:extLst>
            <a:ext uri="{FF2B5EF4-FFF2-40B4-BE49-F238E27FC236}">
              <a16:creationId xmlns="" xmlns:a16="http://schemas.microsoft.com/office/drawing/2014/main" id="{00000000-0008-0000-0400-000046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9" name="Text Box 18">
          <a:extLst>
            <a:ext uri="{FF2B5EF4-FFF2-40B4-BE49-F238E27FC236}">
              <a16:creationId xmlns="" xmlns:a16="http://schemas.microsoft.com/office/drawing/2014/main" id="{00000000-0008-0000-0400-000047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00" name="Text Box 19">
          <a:extLst>
            <a:ext uri="{FF2B5EF4-FFF2-40B4-BE49-F238E27FC236}">
              <a16:creationId xmlns="" xmlns:a16="http://schemas.microsoft.com/office/drawing/2014/main" id="{00000000-0008-0000-0400-000048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71</xdr:row>
      <xdr:rowOff>504825</xdr:rowOff>
    </xdr:from>
    <xdr:ext cx="95250" cy="442269"/>
    <xdr:sp macro="" textlink="">
      <xdr:nvSpPr>
        <xdr:cNvPr id="3401" name="Text Box 15">
          <a:extLst>
            <a:ext uri="{FF2B5EF4-FFF2-40B4-BE49-F238E27FC236}">
              <a16:creationId xmlns="" xmlns:a16="http://schemas.microsoft.com/office/drawing/2014/main" id="{00000000-0008-0000-0400-0000490D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2" name="Text Box 16">
          <a:extLst>
            <a:ext uri="{FF2B5EF4-FFF2-40B4-BE49-F238E27FC236}">
              <a16:creationId xmlns="" xmlns:a16="http://schemas.microsoft.com/office/drawing/2014/main" id="{00000000-0008-0000-0400-00004A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3" name="Text Box 17">
          <a:extLst>
            <a:ext uri="{FF2B5EF4-FFF2-40B4-BE49-F238E27FC236}">
              <a16:creationId xmlns="" xmlns:a16="http://schemas.microsoft.com/office/drawing/2014/main" id="{00000000-0008-0000-0400-00004B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4" name="Text Box 18">
          <a:extLst>
            <a:ext uri="{FF2B5EF4-FFF2-40B4-BE49-F238E27FC236}">
              <a16:creationId xmlns="" xmlns:a16="http://schemas.microsoft.com/office/drawing/2014/main" id="{00000000-0008-0000-0400-00004C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5" name="Text Box 16">
          <a:extLst>
            <a:ext uri="{FF2B5EF4-FFF2-40B4-BE49-F238E27FC236}">
              <a16:creationId xmlns="" xmlns:a16="http://schemas.microsoft.com/office/drawing/2014/main" id="{00000000-0008-0000-0400-00004D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6" name="Text Box 17">
          <a:extLst>
            <a:ext uri="{FF2B5EF4-FFF2-40B4-BE49-F238E27FC236}">
              <a16:creationId xmlns="" xmlns:a16="http://schemas.microsoft.com/office/drawing/2014/main" id="{00000000-0008-0000-0400-00004E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7" name="Text Box 18">
          <a:extLst>
            <a:ext uri="{FF2B5EF4-FFF2-40B4-BE49-F238E27FC236}">
              <a16:creationId xmlns="" xmlns:a16="http://schemas.microsoft.com/office/drawing/2014/main" id="{00000000-0008-0000-0400-00004F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8" name="Text Box 19">
          <a:extLst>
            <a:ext uri="{FF2B5EF4-FFF2-40B4-BE49-F238E27FC236}">
              <a16:creationId xmlns="" xmlns:a16="http://schemas.microsoft.com/office/drawing/2014/main" id="{00000000-0008-0000-0400-000050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9" name="Text Box 16">
          <a:extLst>
            <a:ext uri="{FF2B5EF4-FFF2-40B4-BE49-F238E27FC236}">
              <a16:creationId xmlns="" xmlns:a16="http://schemas.microsoft.com/office/drawing/2014/main" id="{00000000-0008-0000-0400-000051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10" name="Text Box 17">
          <a:extLst>
            <a:ext uri="{FF2B5EF4-FFF2-40B4-BE49-F238E27FC236}">
              <a16:creationId xmlns="" xmlns:a16="http://schemas.microsoft.com/office/drawing/2014/main" id="{00000000-0008-0000-0400-000052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11" name="Text Box 18">
          <a:extLst>
            <a:ext uri="{FF2B5EF4-FFF2-40B4-BE49-F238E27FC236}">
              <a16:creationId xmlns="" xmlns:a16="http://schemas.microsoft.com/office/drawing/2014/main" id="{00000000-0008-0000-0400-000053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12" name="Text Box 15">
          <a:extLst>
            <a:ext uri="{FF2B5EF4-FFF2-40B4-BE49-F238E27FC236}">
              <a16:creationId xmlns="" xmlns:a16="http://schemas.microsoft.com/office/drawing/2014/main" id="{00000000-0008-0000-0400-0000540D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3" name="Text Box 16">
          <a:extLst>
            <a:ext uri="{FF2B5EF4-FFF2-40B4-BE49-F238E27FC236}">
              <a16:creationId xmlns="" xmlns:a16="http://schemas.microsoft.com/office/drawing/2014/main" id="{00000000-0008-0000-0400-000055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4" name="Text Box 17">
          <a:extLst>
            <a:ext uri="{FF2B5EF4-FFF2-40B4-BE49-F238E27FC236}">
              <a16:creationId xmlns="" xmlns:a16="http://schemas.microsoft.com/office/drawing/2014/main" id="{00000000-0008-0000-0400-000056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5" name="Text Box 18">
          <a:extLst>
            <a:ext uri="{FF2B5EF4-FFF2-40B4-BE49-F238E27FC236}">
              <a16:creationId xmlns="" xmlns:a16="http://schemas.microsoft.com/office/drawing/2014/main" id="{00000000-0008-0000-0400-000057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6" name="Text Box 19">
          <a:extLst>
            <a:ext uri="{FF2B5EF4-FFF2-40B4-BE49-F238E27FC236}">
              <a16:creationId xmlns="" xmlns:a16="http://schemas.microsoft.com/office/drawing/2014/main" id="{00000000-0008-0000-0400-000058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7" name="Text Box 16">
          <a:extLst>
            <a:ext uri="{FF2B5EF4-FFF2-40B4-BE49-F238E27FC236}">
              <a16:creationId xmlns="" xmlns:a16="http://schemas.microsoft.com/office/drawing/2014/main" id="{00000000-0008-0000-0400-000059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8" name="Text Box 17">
          <a:extLst>
            <a:ext uri="{FF2B5EF4-FFF2-40B4-BE49-F238E27FC236}">
              <a16:creationId xmlns="" xmlns:a16="http://schemas.microsoft.com/office/drawing/2014/main" id="{00000000-0008-0000-0400-00005A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9" name="Text Box 18">
          <a:extLst>
            <a:ext uri="{FF2B5EF4-FFF2-40B4-BE49-F238E27FC236}">
              <a16:creationId xmlns="" xmlns:a16="http://schemas.microsoft.com/office/drawing/2014/main" id="{00000000-0008-0000-0400-00005B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20" name="Text Box 19">
          <a:extLst>
            <a:ext uri="{FF2B5EF4-FFF2-40B4-BE49-F238E27FC236}">
              <a16:creationId xmlns="" xmlns:a16="http://schemas.microsoft.com/office/drawing/2014/main" id="{00000000-0008-0000-0400-00005C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1" name="Text Box 16">
          <a:extLst>
            <a:ext uri="{FF2B5EF4-FFF2-40B4-BE49-F238E27FC236}">
              <a16:creationId xmlns="" xmlns:a16="http://schemas.microsoft.com/office/drawing/2014/main" id="{00000000-0008-0000-0400-00005D0D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2" name="Text Box 17">
          <a:extLst>
            <a:ext uri="{FF2B5EF4-FFF2-40B4-BE49-F238E27FC236}">
              <a16:creationId xmlns="" xmlns:a16="http://schemas.microsoft.com/office/drawing/2014/main" id="{00000000-0008-0000-0400-00005E0D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3" name="Text Box 18">
          <a:extLst>
            <a:ext uri="{FF2B5EF4-FFF2-40B4-BE49-F238E27FC236}">
              <a16:creationId xmlns="" xmlns:a16="http://schemas.microsoft.com/office/drawing/2014/main" id="{00000000-0008-0000-0400-00005F0D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4" name="Text Box 19">
          <a:extLst>
            <a:ext uri="{FF2B5EF4-FFF2-40B4-BE49-F238E27FC236}">
              <a16:creationId xmlns="" xmlns:a16="http://schemas.microsoft.com/office/drawing/2014/main" id="{00000000-0008-0000-0400-0000600D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425" name="Text Box 15">
          <a:extLst>
            <a:ext uri="{FF2B5EF4-FFF2-40B4-BE49-F238E27FC236}">
              <a16:creationId xmlns="" xmlns:a16="http://schemas.microsoft.com/office/drawing/2014/main" id="{00000000-0008-0000-0400-0000610D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6" name="Text Box 16">
          <a:extLst>
            <a:ext uri="{FF2B5EF4-FFF2-40B4-BE49-F238E27FC236}">
              <a16:creationId xmlns="" xmlns:a16="http://schemas.microsoft.com/office/drawing/2014/main" id="{00000000-0008-0000-0400-000062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7" name="Text Box 17">
          <a:extLst>
            <a:ext uri="{FF2B5EF4-FFF2-40B4-BE49-F238E27FC236}">
              <a16:creationId xmlns="" xmlns:a16="http://schemas.microsoft.com/office/drawing/2014/main" id="{00000000-0008-0000-0400-000063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8" name="Text Box 18">
          <a:extLst>
            <a:ext uri="{FF2B5EF4-FFF2-40B4-BE49-F238E27FC236}">
              <a16:creationId xmlns="" xmlns:a16="http://schemas.microsoft.com/office/drawing/2014/main" id="{00000000-0008-0000-0400-000064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9" name="Text Box 19">
          <a:extLst>
            <a:ext uri="{FF2B5EF4-FFF2-40B4-BE49-F238E27FC236}">
              <a16:creationId xmlns="" xmlns:a16="http://schemas.microsoft.com/office/drawing/2014/main" id="{00000000-0008-0000-0400-000065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30" name="Text Box 16">
          <a:extLst>
            <a:ext uri="{FF2B5EF4-FFF2-40B4-BE49-F238E27FC236}">
              <a16:creationId xmlns="" xmlns:a16="http://schemas.microsoft.com/office/drawing/2014/main" id="{00000000-0008-0000-0400-000066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31" name="Text Box 17">
          <a:extLst>
            <a:ext uri="{FF2B5EF4-FFF2-40B4-BE49-F238E27FC236}">
              <a16:creationId xmlns="" xmlns:a16="http://schemas.microsoft.com/office/drawing/2014/main" id="{00000000-0008-0000-0400-000067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73</xdr:row>
      <xdr:rowOff>15875</xdr:rowOff>
    </xdr:from>
    <xdr:ext cx="95250" cy="171450"/>
    <xdr:sp macro="" textlink="">
      <xdr:nvSpPr>
        <xdr:cNvPr id="3432" name="Text Box 18">
          <a:extLst>
            <a:ext uri="{FF2B5EF4-FFF2-40B4-BE49-F238E27FC236}">
              <a16:creationId xmlns="" xmlns:a16="http://schemas.microsoft.com/office/drawing/2014/main" id="{00000000-0008-0000-0400-0000680D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3" name="Text Box 16">
          <a:extLst>
            <a:ext uri="{FF2B5EF4-FFF2-40B4-BE49-F238E27FC236}">
              <a16:creationId xmlns="" xmlns:a16="http://schemas.microsoft.com/office/drawing/2014/main" id="{00000000-0008-0000-0400-000069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4" name="Text Box 17">
          <a:extLst>
            <a:ext uri="{FF2B5EF4-FFF2-40B4-BE49-F238E27FC236}">
              <a16:creationId xmlns="" xmlns:a16="http://schemas.microsoft.com/office/drawing/2014/main" id="{00000000-0008-0000-0400-00006A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5" name="Text Box 18">
          <a:extLst>
            <a:ext uri="{FF2B5EF4-FFF2-40B4-BE49-F238E27FC236}">
              <a16:creationId xmlns="" xmlns:a16="http://schemas.microsoft.com/office/drawing/2014/main" id="{00000000-0008-0000-0400-00006B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6" name="Text Box 19">
          <a:extLst>
            <a:ext uri="{FF2B5EF4-FFF2-40B4-BE49-F238E27FC236}">
              <a16:creationId xmlns="" xmlns:a16="http://schemas.microsoft.com/office/drawing/2014/main" id="{00000000-0008-0000-0400-00006C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7" name="Text Box 16">
          <a:extLst>
            <a:ext uri="{FF2B5EF4-FFF2-40B4-BE49-F238E27FC236}">
              <a16:creationId xmlns="" xmlns:a16="http://schemas.microsoft.com/office/drawing/2014/main" id="{00000000-0008-0000-0400-00006D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38" name="Text Box 15">
          <a:extLst>
            <a:ext uri="{FF2B5EF4-FFF2-40B4-BE49-F238E27FC236}">
              <a16:creationId xmlns="" xmlns:a16="http://schemas.microsoft.com/office/drawing/2014/main" id="{00000000-0008-0000-0400-00006E0D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8496"/>
    <xdr:sp macro="" textlink="">
      <xdr:nvSpPr>
        <xdr:cNvPr id="3439" name="Text Box 15">
          <a:extLst>
            <a:ext uri="{FF2B5EF4-FFF2-40B4-BE49-F238E27FC236}">
              <a16:creationId xmlns="" xmlns:a16="http://schemas.microsoft.com/office/drawing/2014/main" id="{00000000-0008-0000-0400-00006F0D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3440" name="Text Box 15">
          <a:extLst>
            <a:ext uri="{FF2B5EF4-FFF2-40B4-BE49-F238E27FC236}">
              <a16:creationId xmlns="" xmlns:a16="http://schemas.microsoft.com/office/drawing/2014/main" id="{00000000-0008-0000-0400-0000700D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3441" name="Text Box 15">
          <a:extLst>
            <a:ext uri="{FF2B5EF4-FFF2-40B4-BE49-F238E27FC236}">
              <a16:creationId xmlns="" xmlns:a16="http://schemas.microsoft.com/office/drawing/2014/main" id="{00000000-0008-0000-0400-0000710D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3442" name="Text Box 15">
          <a:extLst>
            <a:ext uri="{FF2B5EF4-FFF2-40B4-BE49-F238E27FC236}">
              <a16:creationId xmlns="" xmlns:a16="http://schemas.microsoft.com/office/drawing/2014/main" id="{00000000-0008-0000-0400-0000720D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3443" name="Text Box 15">
          <a:extLst>
            <a:ext uri="{FF2B5EF4-FFF2-40B4-BE49-F238E27FC236}">
              <a16:creationId xmlns="" xmlns:a16="http://schemas.microsoft.com/office/drawing/2014/main" id="{00000000-0008-0000-0400-0000730D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44" name="Text Box 15">
          <a:extLst>
            <a:ext uri="{FF2B5EF4-FFF2-40B4-BE49-F238E27FC236}">
              <a16:creationId xmlns="" xmlns:a16="http://schemas.microsoft.com/office/drawing/2014/main" id="{00000000-0008-0000-0400-0000740D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5" name="Text Box 16">
          <a:extLst>
            <a:ext uri="{FF2B5EF4-FFF2-40B4-BE49-F238E27FC236}">
              <a16:creationId xmlns="" xmlns:a16="http://schemas.microsoft.com/office/drawing/2014/main" id="{00000000-0008-0000-0400-000075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6" name="Text Box 17">
          <a:extLst>
            <a:ext uri="{FF2B5EF4-FFF2-40B4-BE49-F238E27FC236}">
              <a16:creationId xmlns="" xmlns:a16="http://schemas.microsoft.com/office/drawing/2014/main" id="{00000000-0008-0000-0400-000076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7" name="Text Box 18">
          <a:extLst>
            <a:ext uri="{FF2B5EF4-FFF2-40B4-BE49-F238E27FC236}">
              <a16:creationId xmlns="" xmlns:a16="http://schemas.microsoft.com/office/drawing/2014/main" id="{00000000-0008-0000-0400-000077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8" name="Text Box 19">
          <a:extLst>
            <a:ext uri="{FF2B5EF4-FFF2-40B4-BE49-F238E27FC236}">
              <a16:creationId xmlns="" xmlns:a16="http://schemas.microsoft.com/office/drawing/2014/main" id="{00000000-0008-0000-0400-000078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49" name="Text Box 16">
          <a:extLst>
            <a:ext uri="{FF2B5EF4-FFF2-40B4-BE49-F238E27FC236}">
              <a16:creationId xmlns="" xmlns:a16="http://schemas.microsoft.com/office/drawing/2014/main" id="{00000000-0008-0000-0400-000079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0" name="Text Box 17">
          <a:extLst>
            <a:ext uri="{FF2B5EF4-FFF2-40B4-BE49-F238E27FC236}">
              <a16:creationId xmlns="" xmlns:a16="http://schemas.microsoft.com/office/drawing/2014/main" id="{00000000-0008-0000-0400-00007A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1" name="Text Box 18">
          <a:extLst>
            <a:ext uri="{FF2B5EF4-FFF2-40B4-BE49-F238E27FC236}">
              <a16:creationId xmlns="" xmlns:a16="http://schemas.microsoft.com/office/drawing/2014/main" id="{00000000-0008-0000-0400-00007B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2" name="Text Box 19">
          <a:extLst>
            <a:ext uri="{FF2B5EF4-FFF2-40B4-BE49-F238E27FC236}">
              <a16:creationId xmlns="" xmlns:a16="http://schemas.microsoft.com/office/drawing/2014/main" id="{00000000-0008-0000-0400-00007C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3" name="Text Box 16">
          <a:extLst>
            <a:ext uri="{FF2B5EF4-FFF2-40B4-BE49-F238E27FC236}">
              <a16:creationId xmlns="" xmlns:a16="http://schemas.microsoft.com/office/drawing/2014/main" id="{00000000-0008-0000-0400-00007D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4" name="Text Box 17">
          <a:extLst>
            <a:ext uri="{FF2B5EF4-FFF2-40B4-BE49-F238E27FC236}">
              <a16:creationId xmlns="" xmlns:a16="http://schemas.microsoft.com/office/drawing/2014/main" id="{00000000-0008-0000-0400-00007E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5" name="Text Box 18">
          <a:extLst>
            <a:ext uri="{FF2B5EF4-FFF2-40B4-BE49-F238E27FC236}">
              <a16:creationId xmlns="" xmlns:a16="http://schemas.microsoft.com/office/drawing/2014/main" id="{00000000-0008-0000-0400-00007F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6" name="Text Box 19">
          <a:extLst>
            <a:ext uri="{FF2B5EF4-FFF2-40B4-BE49-F238E27FC236}">
              <a16:creationId xmlns="" xmlns:a16="http://schemas.microsoft.com/office/drawing/2014/main" id="{00000000-0008-0000-0400-000080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457" name="Text Box 15">
          <a:extLst>
            <a:ext uri="{FF2B5EF4-FFF2-40B4-BE49-F238E27FC236}">
              <a16:creationId xmlns="" xmlns:a16="http://schemas.microsoft.com/office/drawing/2014/main" id="{00000000-0008-0000-0400-0000810D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58" name="Text Box 16">
          <a:extLst>
            <a:ext uri="{FF2B5EF4-FFF2-40B4-BE49-F238E27FC236}">
              <a16:creationId xmlns="" xmlns:a16="http://schemas.microsoft.com/office/drawing/2014/main" id="{00000000-0008-0000-0400-000082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59" name="Text Box 17">
          <a:extLst>
            <a:ext uri="{FF2B5EF4-FFF2-40B4-BE49-F238E27FC236}">
              <a16:creationId xmlns="" xmlns:a16="http://schemas.microsoft.com/office/drawing/2014/main" id="{00000000-0008-0000-0400-000083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60" name="Text Box 18">
          <a:extLst>
            <a:ext uri="{FF2B5EF4-FFF2-40B4-BE49-F238E27FC236}">
              <a16:creationId xmlns="" xmlns:a16="http://schemas.microsoft.com/office/drawing/2014/main" id="{00000000-0008-0000-0400-000084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61" name="Text Box 19">
          <a:extLst>
            <a:ext uri="{FF2B5EF4-FFF2-40B4-BE49-F238E27FC236}">
              <a16:creationId xmlns="" xmlns:a16="http://schemas.microsoft.com/office/drawing/2014/main" id="{00000000-0008-0000-0400-000085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2" name="Text Box 16">
          <a:extLst>
            <a:ext uri="{FF2B5EF4-FFF2-40B4-BE49-F238E27FC236}">
              <a16:creationId xmlns="" xmlns:a16="http://schemas.microsoft.com/office/drawing/2014/main" id="{00000000-0008-0000-0400-000086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3" name="Text Box 17">
          <a:extLst>
            <a:ext uri="{FF2B5EF4-FFF2-40B4-BE49-F238E27FC236}">
              <a16:creationId xmlns="" xmlns:a16="http://schemas.microsoft.com/office/drawing/2014/main" id="{00000000-0008-0000-0400-000087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4" name="Text Box 18">
          <a:extLst>
            <a:ext uri="{FF2B5EF4-FFF2-40B4-BE49-F238E27FC236}">
              <a16:creationId xmlns="" xmlns:a16="http://schemas.microsoft.com/office/drawing/2014/main" id="{00000000-0008-0000-0400-000088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5" name="Text Box 16">
          <a:extLst>
            <a:ext uri="{FF2B5EF4-FFF2-40B4-BE49-F238E27FC236}">
              <a16:creationId xmlns="" xmlns:a16="http://schemas.microsoft.com/office/drawing/2014/main" id="{00000000-0008-0000-0400-000089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6" name="Text Box 17">
          <a:extLst>
            <a:ext uri="{FF2B5EF4-FFF2-40B4-BE49-F238E27FC236}">
              <a16:creationId xmlns="" xmlns:a16="http://schemas.microsoft.com/office/drawing/2014/main" id="{00000000-0008-0000-0400-00008A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7" name="Text Box 18">
          <a:extLst>
            <a:ext uri="{FF2B5EF4-FFF2-40B4-BE49-F238E27FC236}">
              <a16:creationId xmlns="" xmlns:a16="http://schemas.microsoft.com/office/drawing/2014/main" id="{00000000-0008-0000-0400-00008B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8" name="Text Box 19">
          <a:extLst>
            <a:ext uri="{FF2B5EF4-FFF2-40B4-BE49-F238E27FC236}">
              <a16:creationId xmlns="" xmlns:a16="http://schemas.microsoft.com/office/drawing/2014/main" id="{00000000-0008-0000-0400-00008C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9" name="Text Box 16">
          <a:extLst>
            <a:ext uri="{FF2B5EF4-FFF2-40B4-BE49-F238E27FC236}">
              <a16:creationId xmlns="" xmlns:a16="http://schemas.microsoft.com/office/drawing/2014/main" id="{00000000-0008-0000-0400-00008D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0" name="Text Box 17">
          <a:extLst>
            <a:ext uri="{FF2B5EF4-FFF2-40B4-BE49-F238E27FC236}">
              <a16:creationId xmlns="" xmlns:a16="http://schemas.microsoft.com/office/drawing/2014/main" id="{00000000-0008-0000-0400-00008E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1" name="Text Box 18">
          <a:extLst>
            <a:ext uri="{FF2B5EF4-FFF2-40B4-BE49-F238E27FC236}">
              <a16:creationId xmlns="" xmlns:a16="http://schemas.microsoft.com/office/drawing/2014/main" id="{00000000-0008-0000-0400-00008F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2" name="Text Box 19">
          <a:extLst>
            <a:ext uri="{FF2B5EF4-FFF2-40B4-BE49-F238E27FC236}">
              <a16:creationId xmlns="" xmlns:a16="http://schemas.microsoft.com/office/drawing/2014/main" id="{00000000-0008-0000-0400-000090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56743"/>
    <xdr:sp macro="" textlink="">
      <xdr:nvSpPr>
        <xdr:cNvPr id="3473" name="Text Box 15">
          <a:extLst>
            <a:ext uri="{FF2B5EF4-FFF2-40B4-BE49-F238E27FC236}">
              <a16:creationId xmlns="" xmlns:a16="http://schemas.microsoft.com/office/drawing/2014/main" id="{00000000-0008-0000-0400-0000910D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3474" name="Text Box 15">
          <a:extLst>
            <a:ext uri="{FF2B5EF4-FFF2-40B4-BE49-F238E27FC236}">
              <a16:creationId xmlns="" xmlns:a16="http://schemas.microsoft.com/office/drawing/2014/main" id="{00000000-0008-0000-0400-0000920D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3475" name="Text Box 15">
          <a:extLst>
            <a:ext uri="{FF2B5EF4-FFF2-40B4-BE49-F238E27FC236}">
              <a16:creationId xmlns="" xmlns:a16="http://schemas.microsoft.com/office/drawing/2014/main" id="{00000000-0008-0000-0400-0000930D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3476" name="Text Box 15">
          <a:extLst>
            <a:ext uri="{FF2B5EF4-FFF2-40B4-BE49-F238E27FC236}">
              <a16:creationId xmlns="" xmlns:a16="http://schemas.microsoft.com/office/drawing/2014/main" id="{00000000-0008-0000-0400-0000940D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3477" name="Text Box 15">
          <a:extLst>
            <a:ext uri="{FF2B5EF4-FFF2-40B4-BE49-F238E27FC236}">
              <a16:creationId xmlns="" xmlns:a16="http://schemas.microsoft.com/office/drawing/2014/main" id="{00000000-0008-0000-0400-0000950D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213632"/>
    <xdr:sp macro="" textlink="">
      <xdr:nvSpPr>
        <xdr:cNvPr id="3478" name="Text Box 15">
          <a:extLst>
            <a:ext uri="{FF2B5EF4-FFF2-40B4-BE49-F238E27FC236}">
              <a16:creationId xmlns="" xmlns:a16="http://schemas.microsoft.com/office/drawing/2014/main" id="{00000000-0008-0000-0400-0000960D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79" name="Text Box 16">
          <a:extLst>
            <a:ext uri="{FF2B5EF4-FFF2-40B4-BE49-F238E27FC236}">
              <a16:creationId xmlns="" xmlns:a16="http://schemas.microsoft.com/office/drawing/2014/main" id="{00000000-0008-0000-0400-000097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0" name="Text Box 17">
          <a:extLst>
            <a:ext uri="{FF2B5EF4-FFF2-40B4-BE49-F238E27FC236}">
              <a16:creationId xmlns="" xmlns:a16="http://schemas.microsoft.com/office/drawing/2014/main" id="{00000000-0008-0000-0400-000098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1" name="Text Box 18">
          <a:extLst>
            <a:ext uri="{FF2B5EF4-FFF2-40B4-BE49-F238E27FC236}">
              <a16:creationId xmlns="" xmlns:a16="http://schemas.microsoft.com/office/drawing/2014/main" id="{00000000-0008-0000-0400-000099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2" name="Text Box 19">
          <a:extLst>
            <a:ext uri="{FF2B5EF4-FFF2-40B4-BE49-F238E27FC236}">
              <a16:creationId xmlns="" xmlns:a16="http://schemas.microsoft.com/office/drawing/2014/main" id="{00000000-0008-0000-0400-00009A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3" name="Text Box 16">
          <a:extLst>
            <a:ext uri="{FF2B5EF4-FFF2-40B4-BE49-F238E27FC236}">
              <a16:creationId xmlns="" xmlns:a16="http://schemas.microsoft.com/office/drawing/2014/main" id="{00000000-0008-0000-0400-00009B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4" name="Text Box 17">
          <a:extLst>
            <a:ext uri="{FF2B5EF4-FFF2-40B4-BE49-F238E27FC236}">
              <a16:creationId xmlns="" xmlns:a16="http://schemas.microsoft.com/office/drawing/2014/main" id="{00000000-0008-0000-0400-00009C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5" name="Text Box 18">
          <a:extLst>
            <a:ext uri="{FF2B5EF4-FFF2-40B4-BE49-F238E27FC236}">
              <a16:creationId xmlns="" xmlns:a16="http://schemas.microsoft.com/office/drawing/2014/main" id="{00000000-0008-0000-0400-00009D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6" name="Text Box 19">
          <a:extLst>
            <a:ext uri="{FF2B5EF4-FFF2-40B4-BE49-F238E27FC236}">
              <a16:creationId xmlns="" xmlns:a16="http://schemas.microsoft.com/office/drawing/2014/main" id="{00000000-0008-0000-0400-00009E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7" name="Text Box 16">
          <a:extLst>
            <a:ext uri="{FF2B5EF4-FFF2-40B4-BE49-F238E27FC236}">
              <a16:creationId xmlns="" xmlns:a16="http://schemas.microsoft.com/office/drawing/2014/main" id="{00000000-0008-0000-0400-00009F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8" name="Text Box 17">
          <a:extLst>
            <a:ext uri="{FF2B5EF4-FFF2-40B4-BE49-F238E27FC236}">
              <a16:creationId xmlns="" xmlns:a16="http://schemas.microsoft.com/office/drawing/2014/main" id="{00000000-0008-0000-0400-0000A0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9" name="Text Box 18">
          <a:extLst>
            <a:ext uri="{FF2B5EF4-FFF2-40B4-BE49-F238E27FC236}">
              <a16:creationId xmlns="" xmlns:a16="http://schemas.microsoft.com/office/drawing/2014/main" id="{00000000-0008-0000-0400-0000A1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90" name="Text Box 19">
          <a:extLst>
            <a:ext uri="{FF2B5EF4-FFF2-40B4-BE49-F238E27FC236}">
              <a16:creationId xmlns="" xmlns:a16="http://schemas.microsoft.com/office/drawing/2014/main" id="{00000000-0008-0000-0400-0000A2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491" name="Text Box 15">
          <a:extLst>
            <a:ext uri="{FF2B5EF4-FFF2-40B4-BE49-F238E27FC236}">
              <a16:creationId xmlns="" xmlns:a16="http://schemas.microsoft.com/office/drawing/2014/main" id="{00000000-0008-0000-0400-0000A30D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2" name="Text Box 16">
          <a:extLst>
            <a:ext uri="{FF2B5EF4-FFF2-40B4-BE49-F238E27FC236}">
              <a16:creationId xmlns="" xmlns:a16="http://schemas.microsoft.com/office/drawing/2014/main" id="{00000000-0008-0000-0400-0000A4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3" name="Text Box 17">
          <a:extLst>
            <a:ext uri="{FF2B5EF4-FFF2-40B4-BE49-F238E27FC236}">
              <a16:creationId xmlns="" xmlns:a16="http://schemas.microsoft.com/office/drawing/2014/main" id="{00000000-0008-0000-0400-0000A5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4" name="Text Box 18">
          <a:extLst>
            <a:ext uri="{FF2B5EF4-FFF2-40B4-BE49-F238E27FC236}">
              <a16:creationId xmlns="" xmlns:a16="http://schemas.microsoft.com/office/drawing/2014/main" id="{00000000-0008-0000-0400-0000A6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5" name="Text Box 19">
          <a:extLst>
            <a:ext uri="{FF2B5EF4-FFF2-40B4-BE49-F238E27FC236}">
              <a16:creationId xmlns="" xmlns:a16="http://schemas.microsoft.com/office/drawing/2014/main" id="{00000000-0008-0000-0400-0000A7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75</xdr:row>
      <xdr:rowOff>504825</xdr:rowOff>
    </xdr:from>
    <xdr:ext cx="95250" cy="442269"/>
    <xdr:sp macro="" textlink="">
      <xdr:nvSpPr>
        <xdr:cNvPr id="3496" name="Text Box 15">
          <a:extLst>
            <a:ext uri="{FF2B5EF4-FFF2-40B4-BE49-F238E27FC236}">
              <a16:creationId xmlns="" xmlns:a16="http://schemas.microsoft.com/office/drawing/2014/main" id="{00000000-0008-0000-0400-0000A80D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7" name="Text Box 16">
          <a:extLst>
            <a:ext uri="{FF2B5EF4-FFF2-40B4-BE49-F238E27FC236}">
              <a16:creationId xmlns="" xmlns:a16="http://schemas.microsoft.com/office/drawing/2014/main" id="{00000000-0008-0000-0400-0000A9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8" name="Text Box 17">
          <a:extLst>
            <a:ext uri="{FF2B5EF4-FFF2-40B4-BE49-F238E27FC236}">
              <a16:creationId xmlns="" xmlns:a16="http://schemas.microsoft.com/office/drawing/2014/main" id="{00000000-0008-0000-0400-0000AA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9" name="Text Box 18">
          <a:extLst>
            <a:ext uri="{FF2B5EF4-FFF2-40B4-BE49-F238E27FC236}">
              <a16:creationId xmlns="" xmlns:a16="http://schemas.microsoft.com/office/drawing/2014/main" id="{00000000-0008-0000-0400-0000AB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0" name="Text Box 16">
          <a:extLst>
            <a:ext uri="{FF2B5EF4-FFF2-40B4-BE49-F238E27FC236}">
              <a16:creationId xmlns="" xmlns:a16="http://schemas.microsoft.com/office/drawing/2014/main" id="{00000000-0008-0000-0400-0000AC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1" name="Text Box 17">
          <a:extLst>
            <a:ext uri="{FF2B5EF4-FFF2-40B4-BE49-F238E27FC236}">
              <a16:creationId xmlns="" xmlns:a16="http://schemas.microsoft.com/office/drawing/2014/main" id="{00000000-0008-0000-0400-0000AD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2" name="Text Box 18">
          <a:extLst>
            <a:ext uri="{FF2B5EF4-FFF2-40B4-BE49-F238E27FC236}">
              <a16:creationId xmlns="" xmlns:a16="http://schemas.microsoft.com/office/drawing/2014/main" id="{00000000-0008-0000-0400-0000AE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3" name="Text Box 19">
          <a:extLst>
            <a:ext uri="{FF2B5EF4-FFF2-40B4-BE49-F238E27FC236}">
              <a16:creationId xmlns="" xmlns:a16="http://schemas.microsoft.com/office/drawing/2014/main" id="{00000000-0008-0000-0400-0000AF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4" name="Text Box 16">
          <a:extLst>
            <a:ext uri="{FF2B5EF4-FFF2-40B4-BE49-F238E27FC236}">
              <a16:creationId xmlns="" xmlns:a16="http://schemas.microsoft.com/office/drawing/2014/main" id="{00000000-0008-0000-0400-0000B0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5" name="Text Box 17">
          <a:extLst>
            <a:ext uri="{FF2B5EF4-FFF2-40B4-BE49-F238E27FC236}">
              <a16:creationId xmlns="" xmlns:a16="http://schemas.microsoft.com/office/drawing/2014/main" id="{00000000-0008-0000-0400-0000B1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6" name="Text Box 18">
          <a:extLst>
            <a:ext uri="{FF2B5EF4-FFF2-40B4-BE49-F238E27FC236}">
              <a16:creationId xmlns="" xmlns:a16="http://schemas.microsoft.com/office/drawing/2014/main" id="{00000000-0008-0000-0400-0000B2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07" name="Text Box 15">
          <a:extLst>
            <a:ext uri="{FF2B5EF4-FFF2-40B4-BE49-F238E27FC236}">
              <a16:creationId xmlns="" xmlns:a16="http://schemas.microsoft.com/office/drawing/2014/main" id="{00000000-0008-0000-0400-0000B30D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08" name="Text Box 16">
          <a:extLst>
            <a:ext uri="{FF2B5EF4-FFF2-40B4-BE49-F238E27FC236}">
              <a16:creationId xmlns="" xmlns:a16="http://schemas.microsoft.com/office/drawing/2014/main" id="{00000000-0008-0000-0400-0000B4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09" name="Text Box 17">
          <a:extLst>
            <a:ext uri="{FF2B5EF4-FFF2-40B4-BE49-F238E27FC236}">
              <a16:creationId xmlns="" xmlns:a16="http://schemas.microsoft.com/office/drawing/2014/main" id="{00000000-0008-0000-0400-0000B5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10" name="Text Box 18">
          <a:extLst>
            <a:ext uri="{FF2B5EF4-FFF2-40B4-BE49-F238E27FC236}">
              <a16:creationId xmlns="" xmlns:a16="http://schemas.microsoft.com/office/drawing/2014/main" id="{00000000-0008-0000-0400-0000B6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11" name="Text Box 19">
          <a:extLst>
            <a:ext uri="{FF2B5EF4-FFF2-40B4-BE49-F238E27FC236}">
              <a16:creationId xmlns="" xmlns:a16="http://schemas.microsoft.com/office/drawing/2014/main" id="{00000000-0008-0000-0400-0000B7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2" name="Text Box 16">
          <a:extLst>
            <a:ext uri="{FF2B5EF4-FFF2-40B4-BE49-F238E27FC236}">
              <a16:creationId xmlns="" xmlns:a16="http://schemas.microsoft.com/office/drawing/2014/main" id="{00000000-0008-0000-0400-0000B8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3" name="Text Box 17">
          <a:extLst>
            <a:ext uri="{FF2B5EF4-FFF2-40B4-BE49-F238E27FC236}">
              <a16:creationId xmlns="" xmlns:a16="http://schemas.microsoft.com/office/drawing/2014/main" id="{00000000-0008-0000-0400-0000B9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4" name="Text Box 18">
          <a:extLst>
            <a:ext uri="{FF2B5EF4-FFF2-40B4-BE49-F238E27FC236}">
              <a16:creationId xmlns="" xmlns:a16="http://schemas.microsoft.com/office/drawing/2014/main" id="{00000000-0008-0000-0400-0000BA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5" name="Text Box 19">
          <a:extLst>
            <a:ext uri="{FF2B5EF4-FFF2-40B4-BE49-F238E27FC236}">
              <a16:creationId xmlns="" xmlns:a16="http://schemas.microsoft.com/office/drawing/2014/main" id="{00000000-0008-0000-0400-0000BB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6" name="Text Box 16">
          <a:extLst>
            <a:ext uri="{FF2B5EF4-FFF2-40B4-BE49-F238E27FC236}">
              <a16:creationId xmlns="" xmlns:a16="http://schemas.microsoft.com/office/drawing/2014/main" id="{00000000-0008-0000-0400-0000BC0D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7" name="Text Box 17">
          <a:extLst>
            <a:ext uri="{FF2B5EF4-FFF2-40B4-BE49-F238E27FC236}">
              <a16:creationId xmlns="" xmlns:a16="http://schemas.microsoft.com/office/drawing/2014/main" id="{00000000-0008-0000-0400-0000BD0D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8" name="Text Box 18">
          <a:extLst>
            <a:ext uri="{FF2B5EF4-FFF2-40B4-BE49-F238E27FC236}">
              <a16:creationId xmlns="" xmlns:a16="http://schemas.microsoft.com/office/drawing/2014/main" id="{00000000-0008-0000-0400-0000BE0D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9" name="Text Box 19">
          <a:extLst>
            <a:ext uri="{FF2B5EF4-FFF2-40B4-BE49-F238E27FC236}">
              <a16:creationId xmlns="" xmlns:a16="http://schemas.microsoft.com/office/drawing/2014/main" id="{00000000-0008-0000-0400-0000BF0D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520" name="Text Box 15">
          <a:extLst>
            <a:ext uri="{FF2B5EF4-FFF2-40B4-BE49-F238E27FC236}">
              <a16:creationId xmlns="" xmlns:a16="http://schemas.microsoft.com/office/drawing/2014/main" id="{00000000-0008-0000-0400-0000C00D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1" name="Text Box 16">
          <a:extLst>
            <a:ext uri="{FF2B5EF4-FFF2-40B4-BE49-F238E27FC236}">
              <a16:creationId xmlns="" xmlns:a16="http://schemas.microsoft.com/office/drawing/2014/main" id="{00000000-0008-0000-0400-0000C1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2" name="Text Box 17">
          <a:extLst>
            <a:ext uri="{FF2B5EF4-FFF2-40B4-BE49-F238E27FC236}">
              <a16:creationId xmlns="" xmlns:a16="http://schemas.microsoft.com/office/drawing/2014/main" id="{00000000-0008-0000-0400-0000C2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3" name="Text Box 18">
          <a:extLst>
            <a:ext uri="{FF2B5EF4-FFF2-40B4-BE49-F238E27FC236}">
              <a16:creationId xmlns="" xmlns:a16="http://schemas.microsoft.com/office/drawing/2014/main" id="{00000000-0008-0000-0400-0000C3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4" name="Text Box 19">
          <a:extLst>
            <a:ext uri="{FF2B5EF4-FFF2-40B4-BE49-F238E27FC236}">
              <a16:creationId xmlns="" xmlns:a16="http://schemas.microsoft.com/office/drawing/2014/main" id="{00000000-0008-0000-0400-0000C4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25" name="Text Box 16">
          <a:extLst>
            <a:ext uri="{FF2B5EF4-FFF2-40B4-BE49-F238E27FC236}">
              <a16:creationId xmlns="" xmlns:a16="http://schemas.microsoft.com/office/drawing/2014/main" id="{00000000-0008-0000-0400-0000C5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26" name="Text Box 17">
          <a:extLst>
            <a:ext uri="{FF2B5EF4-FFF2-40B4-BE49-F238E27FC236}">
              <a16:creationId xmlns="" xmlns:a16="http://schemas.microsoft.com/office/drawing/2014/main" id="{00000000-0008-0000-0400-0000C6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77</xdr:row>
      <xdr:rowOff>15875</xdr:rowOff>
    </xdr:from>
    <xdr:ext cx="95250" cy="171450"/>
    <xdr:sp macro="" textlink="">
      <xdr:nvSpPr>
        <xdr:cNvPr id="3527" name="Text Box 18">
          <a:extLst>
            <a:ext uri="{FF2B5EF4-FFF2-40B4-BE49-F238E27FC236}">
              <a16:creationId xmlns="" xmlns:a16="http://schemas.microsoft.com/office/drawing/2014/main" id="{00000000-0008-0000-0400-0000C70D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28" name="Text Box 16">
          <a:extLst>
            <a:ext uri="{FF2B5EF4-FFF2-40B4-BE49-F238E27FC236}">
              <a16:creationId xmlns="" xmlns:a16="http://schemas.microsoft.com/office/drawing/2014/main" id="{00000000-0008-0000-0400-0000C8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29" name="Text Box 17">
          <a:extLst>
            <a:ext uri="{FF2B5EF4-FFF2-40B4-BE49-F238E27FC236}">
              <a16:creationId xmlns="" xmlns:a16="http://schemas.microsoft.com/office/drawing/2014/main" id="{00000000-0008-0000-0400-0000C9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0" name="Text Box 18">
          <a:extLst>
            <a:ext uri="{FF2B5EF4-FFF2-40B4-BE49-F238E27FC236}">
              <a16:creationId xmlns="" xmlns:a16="http://schemas.microsoft.com/office/drawing/2014/main" id="{00000000-0008-0000-0400-0000CA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1" name="Text Box 19">
          <a:extLst>
            <a:ext uri="{FF2B5EF4-FFF2-40B4-BE49-F238E27FC236}">
              <a16:creationId xmlns="" xmlns:a16="http://schemas.microsoft.com/office/drawing/2014/main" id="{00000000-0008-0000-0400-0000CB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2" name="Text Box 16">
          <a:extLst>
            <a:ext uri="{FF2B5EF4-FFF2-40B4-BE49-F238E27FC236}">
              <a16:creationId xmlns="" xmlns:a16="http://schemas.microsoft.com/office/drawing/2014/main" id="{00000000-0008-0000-0400-0000CC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33" name="Text Box 15">
          <a:extLst>
            <a:ext uri="{FF2B5EF4-FFF2-40B4-BE49-F238E27FC236}">
              <a16:creationId xmlns="" xmlns:a16="http://schemas.microsoft.com/office/drawing/2014/main" id="{00000000-0008-0000-0400-0000CD0D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8496"/>
    <xdr:sp macro="" textlink="">
      <xdr:nvSpPr>
        <xdr:cNvPr id="3534" name="Text Box 15">
          <a:extLst>
            <a:ext uri="{FF2B5EF4-FFF2-40B4-BE49-F238E27FC236}">
              <a16:creationId xmlns="" xmlns:a16="http://schemas.microsoft.com/office/drawing/2014/main" id="{00000000-0008-0000-0400-0000CE0D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3535" name="Text Box 15">
          <a:extLst>
            <a:ext uri="{FF2B5EF4-FFF2-40B4-BE49-F238E27FC236}">
              <a16:creationId xmlns="" xmlns:a16="http://schemas.microsoft.com/office/drawing/2014/main" id="{00000000-0008-0000-0400-0000CF0D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3536" name="Text Box 15">
          <a:extLst>
            <a:ext uri="{FF2B5EF4-FFF2-40B4-BE49-F238E27FC236}">
              <a16:creationId xmlns="" xmlns:a16="http://schemas.microsoft.com/office/drawing/2014/main" id="{00000000-0008-0000-0400-0000D00D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3537" name="Text Box 15">
          <a:extLst>
            <a:ext uri="{FF2B5EF4-FFF2-40B4-BE49-F238E27FC236}">
              <a16:creationId xmlns="" xmlns:a16="http://schemas.microsoft.com/office/drawing/2014/main" id="{00000000-0008-0000-0400-0000D10D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3538" name="Text Box 15">
          <a:extLst>
            <a:ext uri="{FF2B5EF4-FFF2-40B4-BE49-F238E27FC236}">
              <a16:creationId xmlns="" xmlns:a16="http://schemas.microsoft.com/office/drawing/2014/main" id="{00000000-0008-0000-0400-0000D20D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39" name="Text Box 15">
          <a:extLst>
            <a:ext uri="{FF2B5EF4-FFF2-40B4-BE49-F238E27FC236}">
              <a16:creationId xmlns="" xmlns:a16="http://schemas.microsoft.com/office/drawing/2014/main" id="{00000000-0008-0000-0400-0000D30D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0" name="Text Box 16">
          <a:extLst>
            <a:ext uri="{FF2B5EF4-FFF2-40B4-BE49-F238E27FC236}">
              <a16:creationId xmlns="" xmlns:a16="http://schemas.microsoft.com/office/drawing/2014/main" id="{00000000-0008-0000-0400-0000D4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1" name="Text Box 17">
          <a:extLst>
            <a:ext uri="{FF2B5EF4-FFF2-40B4-BE49-F238E27FC236}">
              <a16:creationId xmlns="" xmlns:a16="http://schemas.microsoft.com/office/drawing/2014/main" id="{00000000-0008-0000-0400-0000D5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2" name="Text Box 18">
          <a:extLst>
            <a:ext uri="{FF2B5EF4-FFF2-40B4-BE49-F238E27FC236}">
              <a16:creationId xmlns="" xmlns:a16="http://schemas.microsoft.com/office/drawing/2014/main" id="{00000000-0008-0000-0400-0000D6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3" name="Text Box 19">
          <a:extLst>
            <a:ext uri="{FF2B5EF4-FFF2-40B4-BE49-F238E27FC236}">
              <a16:creationId xmlns="" xmlns:a16="http://schemas.microsoft.com/office/drawing/2014/main" id="{00000000-0008-0000-0400-0000D7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4" name="Text Box 16">
          <a:extLst>
            <a:ext uri="{FF2B5EF4-FFF2-40B4-BE49-F238E27FC236}">
              <a16:creationId xmlns="" xmlns:a16="http://schemas.microsoft.com/office/drawing/2014/main" id="{00000000-0008-0000-0400-0000D8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5" name="Text Box 17">
          <a:extLst>
            <a:ext uri="{FF2B5EF4-FFF2-40B4-BE49-F238E27FC236}">
              <a16:creationId xmlns="" xmlns:a16="http://schemas.microsoft.com/office/drawing/2014/main" id="{00000000-0008-0000-0400-0000D9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6" name="Text Box 18">
          <a:extLst>
            <a:ext uri="{FF2B5EF4-FFF2-40B4-BE49-F238E27FC236}">
              <a16:creationId xmlns="" xmlns:a16="http://schemas.microsoft.com/office/drawing/2014/main" id="{00000000-0008-0000-0400-0000DA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7" name="Text Box 19">
          <a:extLst>
            <a:ext uri="{FF2B5EF4-FFF2-40B4-BE49-F238E27FC236}">
              <a16:creationId xmlns="" xmlns:a16="http://schemas.microsoft.com/office/drawing/2014/main" id="{00000000-0008-0000-0400-0000DB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48" name="Text Box 16">
          <a:extLst>
            <a:ext uri="{FF2B5EF4-FFF2-40B4-BE49-F238E27FC236}">
              <a16:creationId xmlns="" xmlns:a16="http://schemas.microsoft.com/office/drawing/2014/main" id="{00000000-0008-0000-0400-0000DC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49" name="Text Box 17">
          <a:extLst>
            <a:ext uri="{FF2B5EF4-FFF2-40B4-BE49-F238E27FC236}">
              <a16:creationId xmlns="" xmlns:a16="http://schemas.microsoft.com/office/drawing/2014/main" id="{00000000-0008-0000-0400-0000DD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50" name="Text Box 18">
          <a:extLst>
            <a:ext uri="{FF2B5EF4-FFF2-40B4-BE49-F238E27FC236}">
              <a16:creationId xmlns="" xmlns:a16="http://schemas.microsoft.com/office/drawing/2014/main" id="{00000000-0008-0000-0400-0000DE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51" name="Text Box 19">
          <a:extLst>
            <a:ext uri="{FF2B5EF4-FFF2-40B4-BE49-F238E27FC236}">
              <a16:creationId xmlns="" xmlns:a16="http://schemas.microsoft.com/office/drawing/2014/main" id="{00000000-0008-0000-0400-0000DF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552" name="Text Box 15">
          <a:extLst>
            <a:ext uri="{FF2B5EF4-FFF2-40B4-BE49-F238E27FC236}">
              <a16:creationId xmlns="" xmlns:a16="http://schemas.microsoft.com/office/drawing/2014/main" id="{00000000-0008-0000-0400-0000E00D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3" name="Text Box 16">
          <a:extLst>
            <a:ext uri="{FF2B5EF4-FFF2-40B4-BE49-F238E27FC236}">
              <a16:creationId xmlns="" xmlns:a16="http://schemas.microsoft.com/office/drawing/2014/main" id="{00000000-0008-0000-0400-0000E1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4" name="Text Box 17">
          <a:extLst>
            <a:ext uri="{FF2B5EF4-FFF2-40B4-BE49-F238E27FC236}">
              <a16:creationId xmlns="" xmlns:a16="http://schemas.microsoft.com/office/drawing/2014/main" id="{00000000-0008-0000-0400-0000E2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5" name="Text Box 18">
          <a:extLst>
            <a:ext uri="{FF2B5EF4-FFF2-40B4-BE49-F238E27FC236}">
              <a16:creationId xmlns="" xmlns:a16="http://schemas.microsoft.com/office/drawing/2014/main" id="{00000000-0008-0000-0400-0000E3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6" name="Text Box 19">
          <a:extLst>
            <a:ext uri="{FF2B5EF4-FFF2-40B4-BE49-F238E27FC236}">
              <a16:creationId xmlns="" xmlns:a16="http://schemas.microsoft.com/office/drawing/2014/main" id="{00000000-0008-0000-0400-0000E4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7" name="Text Box 16">
          <a:extLst>
            <a:ext uri="{FF2B5EF4-FFF2-40B4-BE49-F238E27FC236}">
              <a16:creationId xmlns="" xmlns:a16="http://schemas.microsoft.com/office/drawing/2014/main" id="{00000000-0008-0000-0400-0000E5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8" name="Text Box 17">
          <a:extLst>
            <a:ext uri="{FF2B5EF4-FFF2-40B4-BE49-F238E27FC236}">
              <a16:creationId xmlns="" xmlns:a16="http://schemas.microsoft.com/office/drawing/2014/main" id="{00000000-0008-0000-0400-0000E6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9" name="Text Box 18">
          <a:extLst>
            <a:ext uri="{FF2B5EF4-FFF2-40B4-BE49-F238E27FC236}">
              <a16:creationId xmlns="" xmlns:a16="http://schemas.microsoft.com/office/drawing/2014/main" id="{00000000-0008-0000-0400-0000E7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0" name="Text Box 16">
          <a:extLst>
            <a:ext uri="{FF2B5EF4-FFF2-40B4-BE49-F238E27FC236}">
              <a16:creationId xmlns="" xmlns:a16="http://schemas.microsoft.com/office/drawing/2014/main" id="{00000000-0008-0000-0400-0000E8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1" name="Text Box 17">
          <a:extLst>
            <a:ext uri="{FF2B5EF4-FFF2-40B4-BE49-F238E27FC236}">
              <a16:creationId xmlns="" xmlns:a16="http://schemas.microsoft.com/office/drawing/2014/main" id="{00000000-0008-0000-0400-0000E9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2" name="Text Box 18">
          <a:extLst>
            <a:ext uri="{FF2B5EF4-FFF2-40B4-BE49-F238E27FC236}">
              <a16:creationId xmlns="" xmlns:a16="http://schemas.microsoft.com/office/drawing/2014/main" id="{00000000-0008-0000-0400-0000EA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3" name="Text Box 19">
          <a:extLst>
            <a:ext uri="{FF2B5EF4-FFF2-40B4-BE49-F238E27FC236}">
              <a16:creationId xmlns="" xmlns:a16="http://schemas.microsoft.com/office/drawing/2014/main" id="{00000000-0008-0000-0400-0000EB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4" name="Text Box 16">
          <a:extLst>
            <a:ext uri="{FF2B5EF4-FFF2-40B4-BE49-F238E27FC236}">
              <a16:creationId xmlns="" xmlns:a16="http://schemas.microsoft.com/office/drawing/2014/main" id="{00000000-0008-0000-0400-0000EC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5" name="Text Box 17">
          <a:extLst>
            <a:ext uri="{FF2B5EF4-FFF2-40B4-BE49-F238E27FC236}">
              <a16:creationId xmlns="" xmlns:a16="http://schemas.microsoft.com/office/drawing/2014/main" id="{00000000-0008-0000-0400-0000ED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6" name="Text Box 18">
          <a:extLst>
            <a:ext uri="{FF2B5EF4-FFF2-40B4-BE49-F238E27FC236}">
              <a16:creationId xmlns="" xmlns:a16="http://schemas.microsoft.com/office/drawing/2014/main" id="{00000000-0008-0000-0400-0000EE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7" name="Text Box 19">
          <a:extLst>
            <a:ext uri="{FF2B5EF4-FFF2-40B4-BE49-F238E27FC236}">
              <a16:creationId xmlns="" xmlns:a16="http://schemas.microsoft.com/office/drawing/2014/main" id="{00000000-0008-0000-0400-0000EF0D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56743"/>
    <xdr:sp macro="" textlink="">
      <xdr:nvSpPr>
        <xdr:cNvPr id="3568" name="Text Box 15">
          <a:extLst>
            <a:ext uri="{FF2B5EF4-FFF2-40B4-BE49-F238E27FC236}">
              <a16:creationId xmlns="" xmlns:a16="http://schemas.microsoft.com/office/drawing/2014/main" id="{00000000-0008-0000-0400-0000F00D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3569" name="Text Box 15">
          <a:extLst>
            <a:ext uri="{FF2B5EF4-FFF2-40B4-BE49-F238E27FC236}">
              <a16:creationId xmlns="" xmlns:a16="http://schemas.microsoft.com/office/drawing/2014/main" id="{00000000-0008-0000-0400-0000F10D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3570" name="Text Box 15">
          <a:extLst>
            <a:ext uri="{FF2B5EF4-FFF2-40B4-BE49-F238E27FC236}">
              <a16:creationId xmlns="" xmlns:a16="http://schemas.microsoft.com/office/drawing/2014/main" id="{00000000-0008-0000-0400-0000F20D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3571" name="Text Box 15">
          <a:extLst>
            <a:ext uri="{FF2B5EF4-FFF2-40B4-BE49-F238E27FC236}">
              <a16:creationId xmlns="" xmlns:a16="http://schemas.microsoft.com/office/drawing/2014/main" id="{00000000-0008-0000-0400-0000F30D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3572" name="Text Box 15">
          <a:extLst>
            <a:ext uri="{FF2B5EF4-FFF2-40B4-BE49-F238E27FC236}">
              <a16:creationId xmlns="" xmlns:a16="http://schemas.microsoft.com/office/drawing/2014/main" id="{00000000-0008-0000-0400-0000F40D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3573" name="Text Box 15">
          <a:extLst>
            <a:ext uri="{FF2B5EF4-FFF2-40B4-BE49-F238E27FC236}">
              <a16:creationId xmlns="" xmlns:a16="http://schemas.microsoft.com/office/drawing/2014/main" id="{00000000-0008-0000-0400-0000F50D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4" name="Text Box 16">
          <a:extLst>
            <a:ext uri="{FF2B5EF4-FFF2-40B4-BE49-F238E27FC236}">
              <a16:creationId xmlns="" xmlns:a16="http://schemas.microsoft.com/office/drawing/2014/main" id="{00000000-0008-0000-0400-0000F6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5" name="Text Box 17">
          <a:extLst>
            <a:ext uri="{FF2B5EF4-FFF2-40B4-BE49-F238E27FC236}">
              <a16:creationId xmlns="" xmlns:a16="http://schemas.microsoft.com/office/drawing/2014/main" id="{00000000-0008-0000-0400-0000F7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6" name="Text Box 18">
          <a:extLst>
            <a:ext uri="{FF2B5EF4-FFF2-40B4-BE49-F238E27FC236}">
              <a16:creationId xmlns="" xmlns:a16="http://schemas.microsoft.com/office/drawing/2014/main" id="{00000000-0008-0000-0400-0000F8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7" name="Text Box 19">
          <a:extLst>
            <a:ext uri="{FF2B5EF4-FFF2-40B4-BE49-F238E27FC236}">
              <a16:creationId xmlns="" xmlns:a16="http://schemas.microsoft.com/office/drawing/2014/main" id="{00000000-0008-0000-0400-0000F90D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78" name="Text Box 16">
          <a:extLst>
            <a:ext uri="{FF2B5EF4-FFF2-40B4-BE49-F238E27FC236}">
              <a16:creationId xmlns="" xmlns:a16="http://schemas.microsoft.com/office/drawing/2014/main" id="{00000000-0008-0000-0400-0000FA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79" name="Text Box 17">
          <a:extLst>
            <a:ext uri="{FF2B5EF4-FFF2-40B4-BE49-F238E27FC236}">
              <a16:creationId xmlns="" xmlns:a16="http://schemas.microsoft.com/office/drawing/2014/main" id="{00000000-0008-0000-0400-0000FB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80" name="Text Box 18">
          <a:extLst>
            <a:ext uri="{FF2B5EF4-FFF2-40B4-BE49-F238E27FC236}">
              <a16:creationId xmlns="" xmlns:a16="http://schemas.microsoft.com/office/drawing/2014/main" id="{00000000-0008-0000-0400-0000FC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81" name="Text Box 19">
          <a:extLst>
            <a:ext uri="{FF2B5EF4-FFF2-40B4-BE49-F238E27FC236}">
              <a16:creationId xmlns="" xmlns:a16="http://schemas.microsoft.com/office/drawing/2014/main" id="{00000000-0008-0000-0400-0000FD0D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2" name="Text Box 16">
          <a:extLst>
            <a:ext uri="{FF2B5EF4-FFF2-40B4-BE49-F238E27FC236}">
              <a16:creationId xmlns="" xmlns:a16="http://schemas.microsoft.com/office/drawing/2014/main" id="{00000000-0008-0000-0400-0000FE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3" name="Text Box 17">
          <a:extLst>
            <a:ext uri="{FF2B5EF4-FFF2-40B4-BE49-F238E27FC236}">
              <a16:creationId xmlns="" xmlns:a16="http://schemas.microsoft.com/office/drawing/2014/main" id="{00000000-0008-0000-0400-0000FF0D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4" name="Text Box 18">
          <a:extLst>
            <a:ext uri="{FF2B5EF4-FFF2-40B4-BE49-F238E27FC236}">
              <a16:creationId xmlns="" xmlns:a16="http://schemas.microsoft.com/office/drawing/2014/main" id="{00000000-0008-0000-0400-000000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5" name="Text Box 19">
          <a:extLst>
            <a:ext uri="{FF2B5EF4-FFF2-40B4-BE49-F238E27FC236}">
              <a16:creationId xmlns="" xmlns:a16="http://schemas.microsoft.com/office/drawing/2014/main" id="{00000000-0008-0000-0400-000001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586" name="Text Box 15">
          <a:extLst>
            <a:ext uri="{FF2B5EF4-FFF2-40B4-BE49-F238E27FC236}">
              <a16:creationId xmlns="" xmlns:a16="http://schemas.microsoft.com/office/drawing/2014/main" id="{00000000-0008-0000-0400-0000020E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7" name="Text Box 16">
          <a:extLst>
            <a:ext uri="{FF2B5EF4-FFF2-40B4-BE49-F238E27FC236}">
              <a16:creationId xmlns="" xmlns:a16="http://schemas.microsoft.com/office/drawing/2014/main" id="{00000000-0008-0000-0400-000003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8" name="Text Box 17">
          <a:extLst>
            <a:ext uri="{FF2B5EF4-FFF2-40B4-BE49-F238E27FC236}">
              <a16:creationId xmlns="" xmlns:a16="http://schemas.microsoft.com/office/drawing/2014/main" id="{00000000-0008-0000-0400-000004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9" name="Text Box 18">
          <a:extLst>
            <a:ext uri="{FF2B5EF4-FFF2-40B4-BE49-F238E27FC236}">
              <a16:creationId xmlns="" xmlns:a16="http://schemas.microsoft.com/office/drawing/2014/main" id="{00000000-0008-0000-0400-000005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90" name="Text Box 19">
          <a:extLst>
            <a:ext uri="{FF2B5EF4-FFF2-40B4-BE49-F238E27FC236}">
              <a16:creationId xmlns="" xmlns:a16="http://schemas.microsoft.com/office/drawing/2014/main" id="{00000000-0008-0000-0400-000006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79</xdr:row>
      <xdr:rowOff>504825</xdr:rowOff>
    </xdr:from>
    <xdr:ext cx="95250" cy="442269"/>
    <xdr:sp macro="" textlink="">
      <xdr:nvSpPr>
        <xdr:cNvPr id="3591" name="Text Box 15">
          <a:extLst>
            <a:ext uri="{FF2B5EF4-FFF2-40B4-BE49-F238E27FC236}">
              <a16:creationId xmlns="" xmlns:a16="http://schemas.microsoft.com/office/drawing/2014/main" id="{00000000-0008-0000-0400-0000070E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2" name="Text Box 16">
          <a:extLst>
            <a:ext uri="{FF2B5EF4-FFF2-40B4-BE49-F238E27FC236}">
              <a16:creationId xmlns="" xmlns:a16="http://schemas.microsoft.com/office/drawing/2014/main" id="{00000000-0008-0000-0400-000008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3" name="Text Box 17">
          <a:extLst>
            <a:ext uri="{FF2B5EF4-FFF2-40B4-BE49-F238E27FC236}">
              <a16:creationId xmlns="" xmlns:a16="http://schemas.microsoft.com/office/drawing/2014/main" id="{00000000-0008-0000-0400-000009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4" name="Text Box 18">
          <a:extLst>
            <a:ext uri="{FF2B5EF4-FFF2-40B4-BE49-F238E27FC236}">
              <a16:creationId xmlns="" xmlns:a16="http://schemas.microsoft.com/office/drawing/2014/main" id="{00000000-0008-0000-0400-00000A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5" name="Text Box 16">
          <a:extLst>
            <a:ext uri="{FF2B5EF4-FFF2-40B4-BE49-F238E27FC236}">
              <a16:creationId xmlns="" xmlns:a16="http://schemas.microsoft.com/office/drawing/2014/main" id="{00000000-0008-0000-0400-00000B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6" name="Text Box 17">
          <a:extLst>
            <a:ext uri="{FF2B5EF4-FFF2-40B4-BE49-F238E27FC236}">
              <a16:creationId xmlns="" xmlns:a16="http://schemas.microsoft.com/office/drawing/2014/main" id="{00000000-0008-0000-0400-00000C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7" name="Text Box 18">
          <a:extLst>
            <a:ext uri="{FF2B5EF4-FFF2-40B4-BE49-F238E27FC236}">
              <a16:creationId xmlns="" xmlns:a16="http://schemas.microsoft.com/office/drawing/2014/main" id="{00000000-0008-0000-0400-00000D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8" name="Text Box 19">
          <a:extLst>
            <a:ext uri="{FF2B5EF4-FFF2-40B4-BE49-F238E27FC236}">
              <a16:creationId xmlns="" xmlns:a16="http://schemas.microsoft.com/office/drawing/2014/main" id="{00000000-0008-0000-0400-00000E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9" name="Text Box 16">
          <a:extLst>
            <a:ext uri="{FF2B5EF4-FFF2-40B4-BE49-F238E27FC236}">
              <a16:creationId xmlns="" xmlns:a16="http://schemas.microsoft.com/office/drawing/2014/main" id="{00000000-0008-0000-0400-00000F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00" name="Text Box 17">
          <a:extLst>
            <a:ext uri="{FF2B5EF4-FFF2-40B4-BE49-F238E27FC236}">
              <a16:creationId xmlns="" xmlns:a16="http://schemas.microsoft.com/office/drawing/2014/main" id="{00000000-0008-0000-0400-000010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01" name="Text Box 18">
          <a:extLst>
            <a:ext uri="{FF2B5EF4-FFF2-40B4-BE49-F238E27FC236}">
              <a16:creationId xmlns="" xmlns:a16="http://schemas.microsoft.com/office/drawing/2014/main" id="{00000000-0008-0000-0400-000011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02" name="Text Box 15">
          <a:extLst>
            <a:ext uri="{FF2B5EF4-FFF2-40B4-BE49-F238E27FC236}">
              <a16:creationId xmlns="" xmlns:a16="http://schemas.microsoft.com/office/drawing/2014/main" id="{00000000-0008-0000-0400-0000120E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3" name="Text Box 16">
          <a:extLst>
            <a:ext uri="{FF2B5EF4-FFF2-40B4-BE49-F238E27FC236}">
              <a16:creationId xmlns="" xmlns:a16="http://schemas.microsoft.com/office/drawing/2014/main" id="{00000000-0008-0000-0400-000013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4" name="Text Box 17">
          <a:extLst>
            <a:ext uri="{FF2B5EF4-FFF2-40B4-BE49-F238E27FC236}">
              <a16:creationId xmlns="" xmlns:a16="http://schemas.microsoft.com/office/drawing/2014/main" id="{00000000-0008-0000-0400-000014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5" name="Text Box 18">
          <a:extLst>
            <a:ext uri="{FF2B5EF4-FFF2-40B4-BE49-F238E27FC236}">
              <a16:creationId xmlns="" xmlns:a16="http://schemas.microsoft.com/office/drawing/2014/main" id="{00000000-0008-0000-0400-000015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6" name="Text Box 19">
          <a:extLst>
            <a:ext uri="{FF2B5EF4-FFF2-40B4-BE49-F238E27FC236}">
              <a16:creationId xmlns="" xmlns:a16="http://schemas.microsoft.com/office/drawing/2014/main" id="{00000000-0008-0000-0400-000016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7" name="Text Box 16">
          <a:extLst>
            <a:ext uri="{FF2B5EF4-FFF2-40B4-BE49-F238E27FC236}">
              <a16:creationId xmlns="" xmlns:a16="http://schemas.microsoft.com/office/drawing/2014/main" id="{00000000-0008-0000-0400-000017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8" name="Text Box 17">
          <a:extLst>
            <a:ext uri="{FF2B5EF4-FFF2-40B4-BE49-F238E27FC236}">
              <a16:creationId xmlns="" xmlns:a16="http://schemas.microsoft.com/office/drawing/2014/main" id="{00000000-0008-0000-0400-000018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9" name="Text Box 18">
          <a:extLst>
            <a:ext uri="{FF2B5EF4-FFF2-40B4-BE49-F238E27FC236}">
              <a16:creationId xmlns="" xmlns:a16="http://schemas.microsoft.com/office/drawing/2014/main" id="{00000000-0008-0000-0400-000019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10" name="Text Box 19">
          <a:extLst>
            <a:ext uri="{FF2B5EF4-FFF2-40B4-BE49-F238E27FC236}">
              <a16:creationId xmlns="" xmlns:a16="http://schemas.microsoft.com/office/drawing/2014/main" id="{00000000-0008-0000-0400-00001A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1" name="Text Box 16">
          <a:extLst>
            <a:ext uri="{FF2B5EF4-FFF2-40B4-BE49-F238E27FC236}">
              <a16:creationId xmlns="" xmlns:a16="http://schemas.microsoft.com/office/drawing/2014/main" id="{00000000-0008-0000-0400-00001B0E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2" name="Text Box 17">
          <a:extLst>
            <a:ext uri="{FF2B5EF4-FFF2-40B4-BE49-F238E27FC236}">
              <a16:creationId xmlns="" xmlns:a16="http://schemas.microsoft.com/office/drawing/2014/main" id="{00000000-0008-0000-0400-00001C0E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3" name="Text Box 18">
          <a:extLst>
            <a:ext uri="{FF2B5EF4-FFF2-40B4-BE49-F238E27FC236}">
              <a16:creationId xmlns="" xmlns:a16="http://schemas.microsoft.com/office/drawing/2014/main" id="{00000000-0008-0000-0400-00001D0E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4" name="Text Box 19">
          <a:extLst>
            <a:ext uri="{FF2B5EF4-FFF2-40B4-BE49-F238E27FC236}">
              <a16:creationId xmlns="" xmlns:a16="http://schemas.microsoft.com/office/drawing/2014/main" id="{00000000-0008-0000-0400-00001E0E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615" name="Text Box 15">
          <a:extLst>
            <a:ext uri="{FF2B5EF4-FFF2-40B4-BE49-F238E27FC236}">
              <a16:creationId xmlns="" xmlns:a16="http://schemas.microsoft.com/office/drawing/2014/main" id="{00000000-0008-0000-0400-00001F0E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6" name="Text Box 16">
          <a:extLst>
            <a:ext uri="{FF2B5EF4-FFF2-40B4-BE49-F238E27FC236}">
              <a16:creationId xmlns="" xmlns:a16="http://schemas.microsoft.com/office/drawing/2014/main" id="{00000000-0008-0000-0400-000020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7" name="Text Box 17">
          <a:extLst>
            <a:ext uri="{FF2B5EF4-FFF2-40B4-BE49-F238E27FC236}">
              <a16:creationId xmlns="" xmlns:a16="http://schemas.microsoft.com/office/drawing/2014/main" id="{00000000-0008-0000-0400-000021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8" name="Text Box 18">
          <a:extLst>
            <a:ext uri="{FF2B5EF4-FFF2-40B4-BE49-F238E27FC236}">
              <a16:creationId xmlns="" xmlns:a16="http://schemas.microsoft.com/office/drawing/2014/main" id="{00000000-0008-0000-0400-000022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9" name="Text Box 19">
          <a:extLst>
            <a:ext uri="{FF2B5EF4-FFF2-40B4-BE49-F238E27FC236}">
              <a16:creationId xmlns="" xmlns:a16="http://schemas.microsoft.com/office/drawing/2014/main" id="{00000000-0008-0000-0400-000023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20" name="Text Box 16">
          <a:extLst>
            <a:ext uri="{FF2B5EF4-FFF2-40B4-BE49-F238E27FC236}">
              <a16:creationId xmlns="" xmlns:a16="http://schemas.microsoft.com/office/drawing/2014/main" id="{00000000-0008-0000-0400-000024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21" name="Text Box 17">
          <a:extLst>
            <a:ext uri="{FF2B5EF4-FFF2-40B4-BE49-F238E27FC236}">
              <a16:creationId xmlns="" xmlns:a16="http://schemas.microsoft.com/office/drawing/2014/main" id="{00000000-0008-0000-0400-000025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81</xdr:row>
      <xdr:rowOff>15875</xdr:rowOff>
    </xdr:from>
    <xdr:ext cx="95250" cy="171450"/>
    <xdr:sp macro="" textlink="">
      <xdr:nvSpPr>
        <xdr:cNvPr id="3622" name="Text Box 18">
          <a:extLst>
            <a:ext uri="{FF2B5EF4-FFF2-40B4-BE49-F238E27FC236}">
              <a16:creationId xmlns="" xmlns:a16="http://schemas.microsoft.com/office/drawing/2014/main" id="{00000000-0008-0000-0400-0000260E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3" name="Text Box 16">
          <a:extLst>
            <a:ext uri="{FF2B5EF4-FFF2-40B4-BE49-F238E27FC236}">
              <a16:creationId xmlns="" xmlns:a16="http://schemas.microsoft.com/office/drawing/2014/main" id="{00000000-0008-0000-0400-000027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4" name="Text Box 17">
          <a:extLst>
            <a:ext uri="{FF2B5EF4-FFF2-40B4-BE49-F238E27FC236}">
              <a16:creationId xmlns="" xmlns:a16="http://schemas.microsoft.com/office/drawing/2014/main" id="{00000000-0008-0000-0400-000028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5" name="Text Box 18">
          <a:extLst>
            <a:ext uri="{FF2B5EF4-FFF2-40B4-BE49-F238E27FC236}">
              <a16:creationId xmlns="" xmlns:a16="http://schemas.microsoft.com/office/drawing/2014/main" id="{00000000-0008-0000-0400-000029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6" name="Text Box 19">
          <a:extLst>
            <a:ext uri="{FF2B5EF4-FFF2-40B4-BE49-F238E27FC236}">
              <a16:creationId xmlns="" xmlns:a16="http://schemas.microsoft.com/office/drawing/2014/main" id="{00000000-0008-0000-0400-00002A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7" name="Text Box 16">
          <a:extLst>
            <a:ext uri="{FF2B5EF4-FFF2-40B4-BE49-F238E27FC236}">
              <a16:creationId xmlns="" xmlns:a16="http://schemas.microsoft.com/office/drawing/2014/main" id="{00000000-0008-0000-0400-00002B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28" name="Text Box 15">
          <a:extLst>
            <a:ext uri="{FF2B5EF4-FFF2-40B4-BE49-F238E27FC236}">
              <a16:creationId xmlns="" xmlns:a16="http://schemas.microsoft.com/office/drawing/2014/main" id="{00000000-0008-0000-0400-00002C0E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8496"/>
    <xdr:sp macro="" textlink="">
      <xdr:nvSpPr>
        <xdr:cNvPr id="3629" name="Text Box 15">
          <a:extLst>
            <a:ext uri="{FF2B5EF4-FFF2-40B4-BE49-F238E27FC236}">
              <a16:creationId xmlns="" xmlns:a16="http://schemas.microsoft.com/office/drawing/2014/main" id="{00000000-0008-0000-0400-00002D0E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3630" name="Text Box 15">
          <a:extLst>
            <a:ext uri="{FF2B5EF4-FFF2-40B4-BE49-F238E27FC236}">
              <a16:creationId xmlns="" xmlns:a16="http://schemas.microsoft.com/office/drawing/2014/main" id="{00000000-0008-0000-0400-00002E0E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504825</xdr:rowOff>
    </xdr:from>
    <xdr:ext cx="95250" cy="442269"/>
    <xdr:sp macro="" textlink="">
      <xdr:nvSpPr>
        <xdr:cNvPr id="3631" name="Text Box 15">
          <a:extLst>
            <a:ext uri="{FF2B5EF4-FFF2-40B4-BE49-F238E27FC236}">
              <a16:creationId xmlns="" xmlns:a16="http://schemas.microsoft.com/office/drawing/2014/main" id="{00000000-0008-0000-0400-00002F0E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213632"/>
    <xdr:sp macro="" textlink="">
      <xdr:nvSpPr>
        <xdr:cNvPr id="3632" name="Text Box 15">
          <a:extLst>
            <a:ext uri="{FF2B5EF4-FFF2-40B4-BE49-F238E27FC236}">
              <a16:creationId xmlns="" xmlns:a16="http://schemas.microsoft.com/office/drawing/2014/main" id="{00000000-0008-0000-0400-0000300E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331"/>
    <xdr:sp macro="" textlink="">
      <xdr:nvSpPr>
        <xdr:cNvPr id="3633" name="Text Box 15">
          <a:extLst>
            <a:ext uri="{FF2B5EF4-FFF2-40B4-BE49-F238E27FC236}">
              <a16:creationId xmlns="" xmlns:a16="http://schemas.microsoft.com/office/drawing/2014/main" id="{00000000-0008-0000-0400-0000310E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34" name="Text Box 15">
          <a:extLst>
            <a:ext uri="{FF2B5EF4-FFF2-40B4-BE49-F238E27FC236}">
              <a16:creationId xmlns="" xmlns:a16="http://schemas.microsoft.com/office/drawing/2014/main" id="{00000000-0008-0000-0400-0000320E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5" name="Text Box 16">
          <a:extLst>
            <a:ext uri="{FF2B5EF4-FFF2-40B4-BE49-F238E27FC236}">
              <a16:creationId xmlns="" xmlns:a16="http://schemas.microsoft.com/office/drawing/2014/main" id="{00000000-0008-0000-0400-000033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6" name="Text Box 17">
          <a:extLst>
            <a:ext uri="{FF2B5EF4-FFF2-40B4-BE49-F238E27FC236}">
              <a16:creationId xmlns="" xmlns:a16="http://schemas.microsoft.com/office/drawing/2014/main" id="{00000000-0008-0000-0400-000034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7" name="Text Box 18">
          <a:extLst>
            <a:ext uri="{FF2B5EF4-FFF2-40B4-BE49-F238E27FC236}">
              <a16:creationId xmlns="" xmlns:a16="http://schemas.microsoft.com/office/drawing/2014/main" id="{00000000-0008-0000-0400-000035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8" name="Text Box 19">
          <a:extLst>
            <a:ext uri="{FF2B5EF4-FFF2-40B4-BE49-F238E27FC236}">
              <a16:creationId xmlns="" xmlns:a16="http://schemas.microsoft.com/office/drawing/2014/main" id="{00000000-0008-0000-0400-000036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39" name="Text Box 16">
          <a:extLst>
            <a:ext uri="{FF2B5EF4-FFF2-40B4-BE49-F238E27FC236}">
              <a16:creationId xmlns="" xmlns:a16="http://schemas.microsoft.com/office/drawing/2014/main" id="{00000000-0008-0000-0400-000037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0" name="Text Box 17">
          <a:extLst>
            <a:ext uri="{FF2B5EF4-FFF2-40B4-BE49-F238E27FC236}">
              <a16:creationId xmlns="" xmlns:a16="http://schemas.microsoft.com/office/drawing/2014/main" id="{00000000-0008-0000-0400-000038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1" name="Text Box 18">
          <a:extLst>
            <a:ext uri="{FF2B5EF4-FFF2-40B4-BE49-F238E27FC236}">
              <a16:creationId xmlns="" xmlns:a16="http://schemas.microsoft.com/office/drawing/2014/main" id="{00000000-0008-0000-0400-000039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2" name="Text Box 19">
          <a:extLst>
            <a:ext uri="{FF2B5EF4-FFF2-40B4-BE49-F238E27FC236}">
              <a16:creationId xmlns="" xmlns:a16="http://schemas.microsoft.com/office/drawing/2014/main" id="{00000000-0008-0000-0400-00003A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3" name="Text Box 16">
          <a:extLst>
            <a:ext uri="{FF2B5EF4-FFF2-40B4-BE49-F238E27FC236}">
              <a16:creationId xmlns="" xmlns:a16="http://schemas.microsoft.com/office/drawing/2014/main" id="{00000000-0008-0000-0400-00003B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4" name="Text Box 17">
          <a:extLst>
            <a:ext uri="{FF2B5EF4-FFF2-40B4-BE49-F238E27FC236}">
              <a16:creationId xmlns="" xmlns:a16="http://schemas.microsoft.com/office/drawing/2014/main" id="{00000000-0008-0000-0400-00003C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5" name="Text Box 18">
          <a:extLst>
            <a:ext uri="{FF2B5EF4-FFF2-40B4-BE49-F238E27FC236}">
              <a16:creationId xmlns="" xmlns:a16="http://schemas.microsoft.com/office/drawing/2014/main" id="{00000000-0008-0000-0400-00003D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6" name="Text Box 19">
          <a:extLst>
            <a:ext uri="{FF2B5EF4-FFF2-40B4-BE49-F238E27FC236}">
              <a16:creationId xmlns="" xmlns:a16="http://schemas.microsoft.com/office/drawing/2014/main" id="{00000000-0008-0000-0400-00003E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647" name="Text Box 15">
          <a:extLst>
            <a:ext uri="{FF2B5EF4-FFF2-40B4-BE49-F238E27FC236}">
              <a16:creationId xmlns="" xmlns:a16="http://schemas.microsoft.com/office/drawing/2014/main" id="{00000000-0008-0000-0400-00003F0E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48" name="Text Box 16">
          <a:extLst>
            <a:ext uri="{FF2B5EF4-FFF2-40B4-BE49-F238E27FC236}">
              <a16:creationId xmlns="" xmlns:a16="http://schemas.microsoft.com/office/drawing/2014/main" id="{00000000-0008-0000-0400-000040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49" name="Text Box 17">
          <a:extLst>
            <a:ext uri="{FF2B5EF4-FFF2-40B4-BE49-F238E27FC236}">
              <a16:creationId xmlns="" xmlns:a16="http://schemas.microsoft.com/office/drawing/2014/main" id="{00000000-0008-0000-0400-000041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50" name="Text Box 18">
          <a:extLst>
            <a:ext uri="{FF2B5EF4-FFF2-40B4-BE49-F238E27FC236}">
              <a16:creationId xmlns="" xmlns:a16="http://schemas.microsoft.com/office/drawing/2014/main" id="{00000000-0008-0000-0400-000042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51" name="Text Box 19">
          <a:extLst>
            <a:ext uri="{FF2B5EF4-FFF2-40B4-BE49-F238E27FC236}">
              <a16:creationId xmlns="" xmlns:a16="http://schemas.microsoft.com/office/drawing/2014/main" id="{00000000-0008-0000-0400-000043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2" name="Text Box 16">
          <a:extLst>
            <a:ext uri="{FF2B5EF4-FFF2-40B4-BE49-F238E27FC236}">
              <a16:creationId xmlns="" xmlns:a16="http://schemas.microsoft.com/office/drawing/2014/main" id="{00000000-0008-0000-0400-000044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3" name="Text Box 17">
          <a:extLst>
            <a:ext uri="{FF2B5EF4-FFF2-40B4-BE49-F238E27FC236}">
              <a16:creationId xmlns="" xmlns:a16="http://schemas.microsoft.com/office/drawing/2014/main" id="{00000000-0008-0000-0400-000045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4" name="Text Box 18">
          <a:extLst>
            <a:ext uri="{FF2B5EF4-FFF2-40B4-BE49-F238E27FC236}">
              <a16:creationId xmlns="" xmlns:a16="http://schemas.microsoft.com/office/drawing/2014/main" id="{00000000-0008-0000-0400-000046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5" name="Text Box 16">
          <a:extLst>
            <a:ext uri="{FF2B5EF4-FFF2-40B4-BE49-F238E27FC236}">
              <a16:creationId xmlns="" xmlns:a16="http://schemas.microsoft.com/office/drawing/2014/main" id="{00000000-0008-0000-0400-000047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6" name="Text Box 17">
          <a:extLst>
            <a:ext uri="{FF2B5EF4-FFF2-40B4-BE49-F238E27FC236}">
              <a16:creationId xmlns="" xmlns:a16="http://schemas.microsoft.com/office/drawing/2014/main" id="{00000000-0008-0000-0400-000048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7" name="Text Box 18">
          <a:extLst>
            <a:ext uri="{FF2B5EF4-FFF2-40B4-BE49-F238E27FC236}">
              <a16:creationId xmlns="" xmlns:a16="http://schemas.microsoft.com/office/drawing/2014/main" id="{00000000-0008-0000-0400-000049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8" name="Text Box 19">
          <a:extLst>
            <a:ext uri="{FF2B5EF4-FFF2-40B4-BE49-F238E27FC236}">
              <a16:creationId xmlns="" xmlns:a16="http://schemas.microsoft.com/office/drawing/2014/main" id="{00000000-0008-0000-0400-00004A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9" name="Text Box 16">
          <a:extLst>
            <a:ext uri="{FF2B5EF4-FFF2-40B4-BE49-F238E27FC236}">
              <a16:creationId xmlns="" xmlns:a16="http://schemas.microsoft.com/office/drawing/2014/main" id="{00000000-0008-0000-0400-00004B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0" name="Text Box 17">
          <a:extLst>
            <a:ext uri="{FF2B5EF4-FFF2-40B4-BE49-F238E27FC236}">
              <a16:creationId xmlns="" xmlns:a16="http://schemas.microsoft.com/office/drawing/2014/main" id="{00000000-0008-0000-0400-00004C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1" name="Text Box 18">
          <a:extLst>
            <a:ext uri="{FF2B5EF4-FFF2-40B4-BE49-F238E27FC236}">
              <a16:creationId xmlns="" xmlns:a16="http://schemas.microsoft.com/office/drawing/2014/main" id="{00000000-0008-0000-0400-00004D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2" name="Text Box 19">
          <a:extLst>
            <a:ext uri="{FF2B5EF4-FFF2-40B4-BE49-F238E27FC236}">
              <a16:creationId xmlns="" xmlns:a16="http://schemas.microsoft.com/office/drawing/2014/main" id="{00000000-0008-0000-0400-00004E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56743"/>
    <xdr:sp macro="" textlink="">
      <xdr:nvSpPr>
        <xdr:cNvPr id="3663" name="Text Box 15">
          <a:extLst>
            <a:ext uri="{FF2B5EF4-FFF2-40B4-BE49-F238E27FC236}">
              <a16:creationId xmlns="" xmlns:a16="http://schemas.microsoft.com/office/drawing/2014/main" id="{00000000-0008-0000-0400-00004F0E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3664" name="Text Box 15">
          <a:extLst>
            <a:ext uri="{FF2B5EF4-FFF2-40B4-BE49-F238E27FC236}">
              <a16:creationId xmlns="" xmlns:a16="http://schemas.microsoft.com/office/drawing/2014/main" id="{00000000-0008-0000-0400-0000500E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504825</xdr:rowOff>
    </xdr:from>
    <xdr:ext cx="95250" cy="442269"/>
    <xdr:sp macro="" textlink="">
      <xdr:nvSpPr>
        <xdr:cNvPr id="3665" name="Text Box 15">
          <a:extLst>
            <a:ext uri="{FF2B5EF4-FFF2-40B4-BE49-F238E27FC236}">
              <a16:creationId xmlns="" xmlns:a16="http://schemas.microsoft.com/office/drawing/2014/main" id="{00000000-0008-0000-0400-0000510E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213632"/>
    <xdr:sp macro="" textlink="">
      <xdr:nvSpPr>
        <xdr:cNvPr id="3666" name="Text Box 15">
          <a:extLst>
            <a:ext uri="{FF2B5EF4-FFF2-40B4-BE49-F238E27FC236}">
              <a16:creationId xmlns="" xmlns:a16="http://schemas.microsoft.com/office/drawing/2014/main" id="{00000000-0008-0000-0400-0000520E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331"/>
    <xdr:sp macro="" textlink="">
      <xdr:nvSpPr>
        <xdr:cNvPr id="3667" name="Text Box 15">
          <a:extLst>
            <a:ext uri="{FF2B5EF4-FFF2-40B4-BE49-F238E27FC236}">
              <a16:creationId xmlns="" xmlns:a16="http://schemas.microsoft.com/office/drawing/2014/main" id="{00000000-0008-0000-0400-0000530E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213632"/>
    <xdr:sp macro="" textlink="">
      <xdr:nvSpPr>
        <xdr:cNvPr id="3668" name="Text Box 15">
          <a:extLst>
            <a:ext uri="{FF2B5EF4-FFF2-40B4-BE49-F238E27FC236}">
              <a16:creationId xmlns="" xmlns:a16="http://schemas.microsoft.com/office/drawing/2014/main" id="{00000000-0008-0000-0400-0000540E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69" name="Text Box 16">
          <a:extLst>
            <a:ext uri="{FF2B5EF4-FFF2-40B4-BE49-F238E27FC236}">
              <a16:creationId xmlns="" xmlns:a16="http://schemas.microsoft.com/office/drawing/2014/main" id="{00000000-0008-0000-0400-000055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0" name="Text Box 17">
          <a:extLst>
            <a:ext uri="{FF2B5EF4-FFF2-40B4-BE49-F238E27FC236}">
              <a16:creationId xmlns="" xmlns:a16="http://schemas.microsoft.com/office/drawing/2014/main" id="{00000000-0008-0000-0400-000056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1" name="Text Box 18">
          <a:extLst>
            <a:ext uri="{FF2B5EF4-FFF2-40B4-BE49-F238E27FC236}">
              <a16:creationId xmlns="" xmlns:a16="http://schemas.microsoft.com/office/drawing/2014/main" id="{00000000-0008-0000-0400-000057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2" name="Text Box 19">
          <a:extLst>
            <a:ext uri="{FF2B5EF4-FFF2-40B4-BE49-F238E27FC236}">
              <a16:creationId xmlns="" xmlns:a16="http://schemas.microsoft.com/office/drawing/2014/main" id="{00000000-0008-0000-0400-000058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3" name="Text Box 16">
          <a:extLst>
            <a:ext uri="{FF2B5EF4-FFF2-40B4-BE49-F238E27FC236}">
              <a16:creationId xmlns="" xmlns:a16="http://schemas.microsoft.com/office/drawing/2014/main" id="{00000000-0008-0000-0400-000059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4" name="Text Box 17">
          <a:extLst>
            <a:ext uri="{FF2B5EF4-FFF2-40B4-BE49-F238E27FC236}">
              <a16:creationId xmlns="" xmlns:a16="http://schemas.microsoft.com/office/drawing/2014/main" id="{00000000-0008-0000-0400-00005A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5" name="Text Box 18">
          <a:extLst>
            <a:ext uri="{FF2B5EF4-FFF2-40B4-BE49-F238E27FC236}">
              <a16:creationId xmlns="" xmlns:a16="http://schemas.microsoft.com/office/drawing/2014/main" id="{00000000-0008-0000-0400-00005B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6" name="Text Box 19">
          <a:extLst>
            <a:ext uri="{FF2B5EF4-FFF2-40B4-BE49-F238E27FC236}">
              <a16:creationId xmlns="" xmlns:a16="http://schemas.microsoft.com/office/drawing/2014/main" id="{00000000-0008-0000-0400-00005C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7" name="Text Box 16">
          <a:extLst>
            <a:ext uri="{FF2B5EF4-FFF2-40B4-BE49-F238E27FC236}">
              <a16:creationId xmlns="" xmlns:a16="http://schemas.microsoft.com/office/drawing/2014/main" id="{00000000-0008-0000-0400-00005D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8" name="Text Box 17">
          <a:extLst>
            <a:ext uri="{FF2B5EF4-FFF2-40B4-BE49-F238E27FC236}">
              <a16:creationId xmlns="" xmlns:a16="http://schemas.microsoft.com/office/drawing/2014/main" id="{00000000-0008-0000-0400-00005E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9" name="Text Box 18">
          <a:extLst>
            <a:ext uri="{FF2B5EF4-FFF2-40B4-BE49-F238E27FC236}">
              <a16:creationId xmlns="" xmlns:a16="http://schemas.microsoft.com/office/drawing/2014/main" id="{00000000-0008-0000-0400-00005F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80" name="Text Box 19">
          <a:extLst>
            <a:ext uri="{FF2B5EF4-FFF2-40B4-BE49-F238E27FC236}">
              <a16:creationId xmlns="" xmlns:a16="http://schemas.microsoft.com/office/drawing/2014/main" id="{00000000-0008-0000-0400-000060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681" name="Text Box 15">
          <a:extLst>
            <a:ext uri="{FF2B5EF4-FFF2-40B4-BE49-F238E27FC236}">
              <a16:creationId xmlns="" xmlns:a16="http://schemas.microsoft.com/office/drawing/2014/main" id="{00000000-0008-0000-0400-0000610E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2" name="Text Box 16">
          <a:extLst>
            <a:ext uri="{FF2B5EF4-FFF2-40B4-BE49-F238E27FC236}">
              <a16:creationId xmlns="" xmlns:a16="http://schemas.microsoft.com/office/drawing/2014/main" id="{00000000-0008-0000-0400-000062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3" name="Text Box 17">
          <a:extLst>
            <a:ext uri="{FF2B5EF4-FFF2-40B4-BE49-F238E27FC236}">
              <a16:creationId xmlns="" xmlns:a16="http://schemas.microsoft.com/office/drawing/2014/main" id="{00000000-0008-0000-0400-000063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4" name="Text Box 18">
          <a:extLst>
            <a:ext uri="{FF2B5EF4-FFF2-40B4-BE49-F238E27FC236}">
              <a16:creationId xmlns="" xmlns:a16="http://schemas.microsoft.com/office/drawing/2014/main" id="{00000000-0008-0000-0400-000064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5" name="Text Box 19">
          <a:extLst>
            <a:ext uri="{FF2B5EF4-FFF2-40B4-BE49-F238E27FC236}">
              <a16:creationId xmlns="" xmlns:a16="http://schemas.microsoft.com/office/drawing/2014/main" id="{00000000-0008-0000-0400-000065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83</xdr:row>
      <xdr:rowOff>504825</xdr:rowOff>
    </xdr:from>
    <xdr:ext cx="95250" cy="442269"/>
    <xdr:sp macro="" textlink="">
      <xdr:nvSpPr>
        <xdr:cNvPr id="3686" name="Text Box 15">
          <a:extLst>
            <a:ext uri="{FF2B5EF4-FFF2-40B4-BE49-F238E27FC236}">
              <a16:creationId xmlns="" xmlns:a16="http://schemas.microsoft.com/office/drawing/2014/main" id="{00000000-0008-0000-0400-0000660E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7" name="Text Box 16">
          <a:extLst>
            <a:ext uri="{FF2B5EF4-FFF2-40B4-BE49-F238E27FC236}">
              <a16:creationId xmlns="" xmlns:a16="http://schemas.microsoft.com/office/drawing/2014/main" id="{00000000-0008-0000-0400-000067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8" name="Text Box 17">
          <a:extLst>
            <a:ext uri="{FF2B5EF4-FFF2-40B4-BE49-F238E27FC236}">
              <a16:creationId xmlns="" xmlns:a16="http://schemas.microsoft.com/office/drawing/2014/main" id="{00000000-0008-0000-0400-000068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9" name="Text Box 18">
          <a:extLst>
            <a:ext uri="{FF2B5EF4-FFF2-40B4-BE49-F238E27FC236}">
              <a16:creationId xmlns="" xmlns:a16="http://schemas.microsoft.com/office/drawing/2014/main" id="{00000000-0008-0000-0400-000069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0" name="Text Box 16">
          <a:extLst>
            <a:ext uri="{FF2B5EF4-FFF2-40B4-BE49-F238E27FC236}">
              <a16:creationId xmlns="" xmlns:a16="http://schemas.microsoft.com/office/drawing/2014/main" id="{00000000-0008-0000-0400-00006A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1" name="Text Box 17">
          <a:extLst>
            <a:ext uri="{FF2B5EF4-FFF2-40B4-BE49-F238E27FC236}">
              <a16:creationId xmlns="" xmlns:a16="http://schemas.microsoft.com/office/drawing/2014/main" id="{00000000-0008-0000-0400-00006B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2" name="Text Box 18">
          <a:extLst>
            <a:ext uri="{FF2B5EF4-FFF2-40B4-BE49-F238E27FC236}">
              <a16:creationId xmlns="" xmlns:a16="http://schemas.microsoft.com/office/drawing/2014/main" id="{00000000-0008-0000-0400-00006C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3" name="Text Box 19">
          <a:extLst>
            <a:ext uri="{FF2B5EF4-FFF2-40B4-BE49-F238E27FC236}">
              <a16:creationId xmlns="" xmlns:a16="http://schemas.microsoft.com/office/drawing/2014/main" id="{00000000-0008-0000-0400-00006D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4" name="Text Box 16">
          <a:extLst>
            <a:ext uri="{FF2B5EF4-FFF2-40B4-BE49-F238E27FC236}">
              <a16:creationId xmlns="" xmlns:a16="http://schemas.microsoft.com/office/drawing/2014/main" id="{00000000-0008-0000-0400-00006E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5" name="Text Box 17">
          <a:extLst>
            <a:ext uri="{FF2B5EF4-FFF2-40B4-BE49-F238E27FC236}">
              <a16:creationId xmlns="" xmlns:a16="http://schemas.microsoft.com/office/drawing/2014/main" id="{00000000-0008-0000-0400-00006F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6" name="Text Box 18">
          <a:extLst>
            <a:ext uri="{FF2B5EF4-FFF2-40B4-BE49-F238E27FC236}">
              <a16:creationId xmlns="" xmlns:a16="http://schemas.microsoft.com/office/drawing/2014/main" id="{00000000-0008-0000-0400-000070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697" name="Text Box 15">
          <a:extLst>
            <a:ext uri="{FF2B5EF4-FFF2-40B4-BE49-F238E27FC236}">
              <a16:creationId xmlns="" xmlns:a16="http://schemas.microsoft.com/office/drawing/2014/main" id="{00000000-0008-0000-0400-0000710E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98" name="Text Box 16">
          <a:extLst>
            <a:ext uri="{FF2B5EF4-FFF2-40B4-BE49-F238E27FC236}">
              <a16:creationId xmlns="" xmlns:a16="http://schemas.microsoft.com/office/drawing/2014/main" id="{00000000-0008-0000-0400-000072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99" name="Text Box 17">
          <a:extLst>
            <a:ext uri="{FF2B5EF4-FFF2-40B4-BE49-F238E27FC236}">
              <a16:creationId xmlns="" xmlns:a16="http://schemas.microsoft.com/office/drawing/2014/main" id="{00000000-0008-0000-0400-000073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00" name="Text Box 18">
          <a:extLst>
            <a:ext uri="{FF2B5EF4-FFF2-40B4-BE49-F238E27FC236}">
              <a16:creationId xmlns="" xmlns:a16="http://schemas.microsoft.com/office/drawing/2014/main" id="{00000000-0008-0000-0400-000074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01" name="Text Box 19">
          <a:extLst>
            <a:ext uri="{FF2B5EF4-FFF2-40B4-BE49-F238E27FC236}">
              <a16:creationId xmlns="" xmlns:a16="http://schemas.microsoft.com/office/drawing/2014/main" id="{00000000-0008-0000-0400-000075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2" name="Text Box 16">
          <a:extLst>
            <a:ext uri="{FF2B5EF4-FFF2-40B4-BE49-F238E27FC236}">
              <a16:creationId xmlns="" xmlns:a16="http://schemas.microsoft.com/office/drawing/2014/main" id="{00000000-0008-0000-0400-000076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3" name="Text Box 17">
          <a:extLst>
            <a:ext uri="{FF2B5EF4-FFF2-40B4-BE49-F238E27FC236}">
              <a16:creationId xmlns="" xmlns:a16="http://schemas.microsoft.com/office/drawing/2014/main" id="{00000000-0008-0000-0400-000077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4" name="Text Box 18">
          <a:extLst>
            <a:ext uri="{FF2B5EF4-FFF2-40B4-BE49-F238E27FC236}">
              <a16:creationId xmlns="" xmlns:a16="http://schemas.microsoft.com/office/drawing/2014/main" id="{00000000-0008-0000-0400-000078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5" name="Text Box 19">
          <a:extLst>
            <a:ext uri="{FF2B5EF4-FFF2-40B4-BE49-F238E27FC236}">
              <a16:creationId xmlns="" xmlns:a16="http://schemas.microsoft.com/office/drawing/2014/main" id="{00000000-0008-0000-0400-000079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6" name="Text Box 16">
          <a:extLst>
            <a:ext uri="{FF2B5EF4-FFF2-40B4-BE49-F238E27FC236}">
              <a16:creationId xmlns="" xmlns:a16="http://schemas.microsoft.com/office/drawing/2014/main" id="{00000000-0008-0000-0400-00007A0E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7" name="Text Box 17">
          <a:extLst>
            <a:ext uri="{FF2B5EF4-FFF2-40B4-BE49-F238E27FC236}">
              <a16:creationId xmlns="" xmlns:a16="http://schemas.microsoft.com/office/drawing/2014/main" id="{00000000-0008-0000-0400-00007B0E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8" name="Text Box 18">
          <a:extLst>
            <a:ext uri="{FF2B5EF4-FFF2-40B4-BE49-F238E27FC236}">
              <a16:creationId xmlns="" xmlns:a16="http://schemas.microsoft.com/office/drawing/2014/main" id="{00000000-0008-0000-0400-00007C0E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9" name="Text Box 19">
          <a:extLst>
            <a:ext uri="{FF2B5EF4-FFF2-40B4-BE49-F238E27FC236}">
              <a16:creationId xmlns="" xmlns:a16="http://schemas.microsoft.com/office/drawing/2014/main" id="{00000000-0008-0000-0400-00007D0E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710" name="Text Box 15">
          <a:extLst>
            <a:ext uri="{FF2B5EF4-FFF2-40B4-BE49-F238E27FC236}">
              <a16:creationId xmlns="" xmlns:a16="http://schemas.microsoft.com/office/drawing/2014/main" id="{00000000-0008-0000-0400-00007E0E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1" name="Text Box 16">
          <a:extLst>
            <a:ext uri="{FF2B5EF4-FFF2-40B4-BE49-F238E27FC236}">
              <a16:creationId xmlns="" xmlns:a16="http://schemas.microsoft.com/office/drawing/2014/main" id="{00000000-0008-0000-0400-00007F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2" name="Text Box 17">
          <a:extLst>
            <a:ext uri="{FF2B5EF4-FFF2-40B4-BE49-F238E27FC236}">
              <a16:creationId xmlns="" xmlns:a16="http://schemas.microsoft.com/office/drawing/2014/main" id="{00000000-0008-0000-0400-000080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3" name="Text Box 18">
          <a:extLst>
            <a:ext uri="{FF2B5EF4-FFF2-40B4-BE49-F238E27FC236}">
              <a16:creationId xmlns="" xmlns:a16="http://schemas.microsoft.com/office/drawing/2014/main" id="{00000000-0008-0000-0400-000081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4" name="Text Box 19">
          <a:extLst>
            <a:ext uri="{FF2B5EF4-FFF2-40B4-BE49-F238E27FC236}">
              <a16:creationId xmlns="" xmlns:a16="http://schemas.microsoft.com/office/drawing/2014/main" id="{00000000-0008-0000-0400-000082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15" name="Text Box 16">
          <a:extLst>
            <a:ext uri="{FF2B5EF4-FFF2-40B4-BE49-F238E27FC236}">
              <a16:creationId xmlns="" xmlns:a16="http://schemas.microsoft.com/office/drawing/2014/main" id="{00000000-0008-0000-0400-000083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16" name="Text Box 17">
          <a:extLst>
            <a:ext uri="{FF2B5EF4-FFF2-40B4-BE49-F238E27FC236}">
              <a16:creationId xmlns="" xmlns:a16="http://schemas.microsoft.com/office/drawing/2014/main" id="{00000000-0008-0000-0400-000084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85</xdr:row>
      <xdr:rowOff>15875</xdr:rowOff>
    </xdr:from>
    <xdr:ext cx="95250" cy="171450"/>
    <xdr:sp macro="" textlink="">
      <xdr:nvSpPr>
        <xdr:cNvPr id="3717" name="Text Box 18">
          <a:extLst>
            <a:ext uri="{FF2B5EF4-FFF2-40B4-BE49-F238E27FC236}">
              <a16:creationId xmlns="" xmlns:a16="http://schemas.microsoft.com/office/drawing/2014/main" id="{00000000-0008-0000-0400-0000850E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18" name="Text Box 16">
          <a:extLst>
            <a:ext uri="{FF2B5EF4-FFF2-40B4-BE49-F238E27FC236}">
              <a16:creationId xmlns="" xmlns:a16="http://schemas.microsoft.com/office/drawing/2014/main" id="{00000000-0008-0000-0400-000086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19" name="Text Box 17">
          <a:extLst>
            <a:ext uri="{FF2B5EF4-FFF2-40B4-BE49-F238E27FC236}">
              <a16:creationId xmlns="" xmlns:a16="http://schemas.microsoft.com/office/drawing/2014/main" id="{00000000-0008-0000-0400-000087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0" name="Text Box 18">
          <a:extLst>
            <a:ext uri="{FF2B5EF4-FFF2-40B4-BE49-F238E27FC236}">
              <a16:creationId xmlns="" xmlns:a16="http://schemas.microsoft.com/office/drawing/2014/main" id="{00000000-0008-0000-0400-000088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1" name="Text Box 19">
          <a:extLst>
            <a:ext uri="{FF2B5EF4-FFF2-40B4-BE49-F238E27FC236}">
              <a16:creationId xmlns="" xmlns:a16="http://schemas.microsoft.com/office/drawing/2014/main" id="{00000000-0008-0000-0400-000089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2" name="Text Box 16">
          <a:extLst>
            <a:ext uri="{FF2B5EF4-FFF2-40B4-BE49-F238E27FC236}">
              <a16:creationId xmlns="" xmlns:a16="http://schemas.microsoft.com/office/drawing/2014/main" id="{00000000-0008-0000-0400-00008A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723" name="Text Box 15">
          <a:extLst>
            <a:ext uri="{FF2B5EF4-FFF2-40B4-BE49-F238E27FC236}">
              <a16:creationId xmlns="" xmlns:a16="http://schemas.microsoft.com/office/drawing/2014/main" id="{00000000-0008-0000-0400-00008B0E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8496"/>
    <xdr:sp macro="" textlink="">
      <xdr:nvSpPr>
        <xdr:cNvPr id="3724" name="Text Box 15">
          <a:extLst>
            <a:ext uri="{FF2B5EF4-FFF2-40B4-BE49-F238E27FC236}">
              <a16:creationId xmlns="" xmlns:a16="http://schemas.microsoft.com/office/drawing/2014/main" id="{00000000-0008-0000-0400-00008C0E000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3725" name="Text Box 15">
          <a:extLst>
            <a:ext uri="{FF2B5EF4-FFF2-40B4-BE49-F238E27FC236}">
              <a16:creationId xmlns="" xmlns:a16="http://schemas.microsoft.com/office/drawing/2014/main" id="{00000000-0008-0000-0400-00008D0E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3726" name="Text Box 15">
          <a:extLst>
            <a:ext uri="{FF2B5EF4-FFF2-40B4-BE49-F238E27FC236}">
              <a16:creationId xmlns="" xmlns:a16="http://schemas.microsoft.com/office/drawing/2014/main" id="{00000000-0008-0000-0400-00008E0E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3727" name="Text Box 15">
          <a:extLst>
            <a:ext uri="{FF2B5EF4-FFF2-40B4-BE49-F238E27FC236}">
              <a16:creationId xmlns="" xmlns:a16="http://schemas.microsoft.com/office/drawing/2014/main" id="{00000000-0008-0000-0400-00008F0E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3728" name="Text Box 15">
          <a:extLst>
            <a:ext uri="{FF2B5EF4-FFF2-40B4-BE49-F238E27FC236}">
              <a16:creationId xmlns="" xmlns:a16="http://schemas.microsoft.com/office/drawing/2014/main" id="{00000000-0008-0000-0400-0000900E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729" name="Text Box 15">
          <a:extLst>
            <a:ext uri="{FF2B5EF4-FFF2-40B4-BE49-F238E27FC236}">
              <a16:creationId xmlns="" xmlns:a16="http://schemas.microsoft.com/office/drawing/2014/main" id="{00000000-0008-0000-0400-0000910E0000}"/>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0" name="Text Box 16">
          <a:extLst>
            <a:ext uri="{FF2B5EF4-FFF2-40B4-BE49-F238E27FC236}">
              <a16:creationId xmlns="" xmlns:a16="http://schemas.microsoft.com/office/drawing/2014/main" id="{00000000-0008-0000-0400-000092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1" name="Text Box 17">
          <a:extLst>
            <a:ext uri="{FF2B5EF4-FFF2-40B4-BE49-F238E27FC236}">
              <a16:creationId xmlns="" xmlns:a16="http://schemas.microsoft.com/office/drawing/2014/main" id="{00000000-0008-0000-0400-000093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2" name="Text Box 18">
          <a:extLst>
            <a:ext uri="{FF2B5EF4-FFF2-40B4-BE49-F238E27FC236}">
              <a16:creationId xmlns="" xmlns:a16="http://schemas.microsoft.com/office/drawing/2014/main" id="{00000000-0008-0000-0400-000094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3" name="Text Box 19">
          <a:extLst>
            <a:ext uri="{FF2B5EF4-FFF2-40B4-BE49-F238E27FC236}">
              <a16:creationId xmlns="" xmlns:a16="http://schemas.microsoft.com/office/drawing/2014/main" id="{00000000-0008-0000-0400-000095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4" name="Text Box 16">
          <a:extLst>
            <a:ext uri="{FF2B5EF4-FFF2-40B4-BE49-F238E27FC236}">
              <a16:creationId xmlns="" xmlns:a16="http://schemas.microsoft.com/office/drawing/2014/main" id="{00000000-0008-0000-0400-000096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5" name="Text Box 17">
          <a:extLst>
            <a:ext uri="{FF2B5EF4-FFF2-40B4-BE49-F238E27FC236}">
              <a16:creationId xmlns="" xmlns:a16="http://schemas.microsoft.com/office/drawing/2014/main" id="{00000000-0008-0000-0400-000097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6" name="Text Box 18">
          <a:extLst>
            <a:ext uri="{FF2B5EF4-FFF2-40B4-BE49-F238E27FC236}">
              <a16:creationId xmlns="" xmlns:a16="http://schemas.microsoft.com/office/drawing/2014/main" id="{00000000-0008-0000-0400-000098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7" name="Text Box 19">
          <a:extLst>
            <a:ext uri="{FF2B5EF4-FFF2-40B4-BE49-F238E27FC236}">
              <a16:creationId xmlns="" xmlns:a16="http://schemas.microsoft.com/office/drawing/2014/main" id="{00000000-0008-0000-0400-000099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38" name="Text Box 16">
          <a:extLst>
            <a:ext uri="{FF2B5EF4-FFF2-40B4-BE49-F238E27FC236}">
              <a16:creationId xmlns="" xmlns:a16="http://schemas.microsoft.com/office/drawing/2014/main" id="{00000000-0008-0000-0400-00009A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39" name="Text Box 17">
          <a:extLst>
            <a:ext uri="{FF2B5EF4-FFF2-40B4-BE49-F238E27FC236}">
              <a16:creationId xmlns="" xmlns:a16="http://schemas.microsoft.com/office/drawing/2014/main" id="{00000000-0008-0000-0400-00009B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40" name="Text Box 18">
          <a:extLst>
            <a:ext uri="{FF2B5EF4-FFF2-40B4-BE49-F238E27FC236}">
              <a16:creationId xmlns="" xmlns:a16="http://schemas.microsoft.com/office/drawing/2014/main" id="{00000000-0008-0000-0400-00009C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41" name="Text Box 19">
          <a:extLst>
            <a:ext uri="{FF2B5EF4-FFF2-40B4-BE49-F238E27FC236}">
              <a16:creationId xmlns="" xmlns:a16="http://schemas.microsoft.com/office/drawing/2014/main" id="{00000000-0008-0000-0400-00009D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742" name="Text Box 15">
          <a:extLst>
            <a:ext uri="{FF2B5EF4-FFF2-40B4-BE49-F238E27FC236}">
              <a16:creationId xmlns="" xmlns:a16="http://schemas.microsoft.com/office/drawing/2014/main" id="{00000000-0008-0000-0400-00009E0E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3" name="Text Box 16">
          <a:extLst>
            <a:ext uri="{FF2B5EF4-FFF2-40B4-BE49-F238E27FC236}">
              <a16:creationId xmlns="" xmlns:a16="http://schemas.microsoft.com/office/drawing/2014/main" id="{00000000-0008-0000-0400-00009F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4" name="Text Box 17">
          <a:extLst>
            <a:ext uri="{FF2B5EF4-FFF2-40B4-BE49-F238E27FC236}">
              <a16:creationId xmlns="" xmlns:a16="http://schemas.microsoft.com/office/drawing/2014/main" id="{00000000-0008-0000-0400-0000A0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5" name="Text Box 18">
          <a:extLst>
            <a:ext uri="{FF2B5EF4-FFF2-40B4-BE49-F238E27FC236}">
              <a16:creationId xmlns="" xmlns:a16="http://schemas.microsoft.com/office/drawing/2014/main" id="{00000000-0008-0000-0400-0000A1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6" name="Text Box 19">
          <a:extLst>
            <a:ext uri="{FF2B5EF4-FFF2-40B4-BE49-F238E27FC236}">
              <a16:creationId xmlns="" xmlns:a16="http://schemas.microsoft.com/office/drawing/2014/main" id="{00000000-0008-0000-0400-0000A2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7" name="Text Box 16">
          <a:extLst>
            <a:ext uri="{FF2B5EF4-FFF2-40B4-BE49-F238E27FC236}">
              <a16:creationId xmlns="" xmlns:a16="http://schemas.microsoft.com/office/drawing/2014/main" id="{00000000-0008-0000-0400-0000A3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8" name="Text Box 17">
          <a:extLst>
            <a:ext uri="{FF2B5EF4-FFF2-40B4-BE49-F238E27FC236}">
              <a16:creationId xmlns="" xmlns:a16="http://schemas.microsoft.com/office/drawing/2014/main" id="{00000000-0008-0000-0400-0000A4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9" name="Text Box 18">
          <a:extLst>
            <a:ext uri="{FF2B5EF4-FFF2-40B4-BE49-F238E27FC236}">
              <a16:creationId xmlns="" xmlns:a16="http://schemas.microsoft.com/office/drawing/2014/main" id="{00000000-0008-0000-0400-0000A5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0" name="Text Box 16">
          <a:extLst>
            <a:ext uri="{FF2B5EF4-FFF2-40B4-BE49-F238E27FC236}">
              <a16:creationId xmlns="" xmlns:a16="http://schemas.microsoft.com/office/drawing/2014/main" id="{00000000-0008-0000-0400-0000A6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1" name="Text Box 17">
          <a:extLst>
            <a:ext uri="{FF2B5EF4-FFF2-40B4-BE49-F238E27FC236}">
              <a16:creationId xmlns="" xmlns:a16="http://schemas.microsoft.com/office/drawing/2014/main" id="{00000000-0008-0000-0400-0000A7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2" name="Text Box 18">
          <a:extLst>
            <a:ext uri="{FF2B5EF4-FFF2-40B4-BE49-F238E27FC236}">
              <a16:creationId xmlns="" xmlns:a16="http://schemas.microsoft.com/office/drawing/2014/main" id="{00000000-0008-0000-0400-0000A8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3" name="Text Box 19">
          <a:extLst>
            <a:ext uri="{FF2B5EF4-FFF2-40B4-BE49-F238E27FC236}">
              <a16:creationId xmlns="" xmlns:a16="http://schemas.microsoft.com/office/drawing/2014/main" id="{00000000-0008-0000-0400-0000A9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4" name="Text Box 16">
          <a:extLst>
            <a:ext uri="{FF2B5EF4-FFF2-40B4-BE49-F238E27FC236}">
              <a16:creationId xmlns="" xmlns:a16="http://schemas.microsoft.com/office/drawing/2014/main" id="{00000000-0008-0000-0400-0000AA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5" name="Text Box 17">
          <a:extLst>
            <a:ext uri="{FF2B5EF4-FFF2-40B4-BE49-F238E27FC236}">
              <a16:creationId xmlns="" xmlns:a16="http://schemas.microsoft.com/office/drawing/2014/main" id="{00000000-0008-0000-0400-0000AB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6" name="Text Box 18">
          <a:extLst>
            <a:ext uri="{FF2B5EF4-FFF2-40B4-BE49-F238E27FC236}">
              <a16:creationId xmlns="" xmlns:a16="http://schemas.microsoft.com/office/drawing/2014/main" id="{00000000-0008-0000-0400-0000AC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7" name="Text Box 19">
          <a:extLst>
            <a:ext uri="{FF2B5EF4-FFF2-40B4-BE49-F238E27FC236}">
              <a16:creationId xmlns="" xmlns:a16="http://schemas.microsoft.com/office/drawing/2014/main" id="{00000000-0008-0000-0400-0000AD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56743"/>
    <xdr:sp macro="" textlink="">
      <xdr:nvSpPr>
        <xdr:cNvPr id="3758" name="Text Box 15">
          <a:extLst>
            <a:ext uri="{FF2B5EF4-FFF2-40B4-BE49-F238E27FC236}">
              <a16:creationId xmlns="" xmlns:a16="http://schemas.microsoft.com/office/drawing/2014/main" id="{00000000-0008-0000-0400-0000AE0E0000}"/>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3759" name="Text Box 15">
          <a:extLst>
            <a:ext uri="{FF2B5EF4-FFF2-40B4-BE49-F238E27FC236}">
              <a16:creationId xmlns="" xmlns:a16="http://schemas.microsoft.com/office/drawing/2014/main" id="{00000000-0008-0000-0400-0000AF0E000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3760" name="Text Box 15">
          <a:extLst>
            <a:ext uri="{FF2B5EF4-FFF2-40B4-BE49-F238E27FC236}">
              <a16:creationId xmlns="" xmlns:a16="http://schemas.microsoft.com/office/drawing/2014/main" id="{00000000-0008-0000-0400-0000B00E000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3761" name="Text Box 15">
          <a:extLst>
            <a:ext uri="{FF2B5EF4-FFF2-40B4-BE49-F238E27FC236}">
              <a16:creationId xmlns="" xmlns:a16="http://schemas.microsoft.com/office/drawing/2014/main" id="{00000000-0008-0000-0400-0000B10E000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3762" name="Text Box 15">
          <a:extLst>
            <a:ext uri="{FF2B5EF4-FFF2-40B4-BE49-F238E27FC236}">
              <a16:creationId xmlns="" xmlns:a16="http://schemas.microsoft.com/office/drawing/2014/main" id="{00000000-0008-0000-0400-0000B20E000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213632"/>
    <xdr:sp macro="" textlink="">
      <xdr:nvSpPr>
        <xdr:cNvPr id="3763" name="Text Box 15">
          <a:extLst>
            <a:ext uri="{FF2B5EF4-FFF2-40B4-BE49-F238E27FC236}">
              <a16:creationId xmlns="" xmlns:a16="http://schemas.microsoft.com/office/drawing/2014/main" id="{00000000-0008-0000-0400-0000B30E000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4" name="Text Box 16">
          <a:extLst>
            <a:ext uri="{FF2B5EF4-FFF2-40B4-BE49-F238E27FC236}">
              <a16:creationId xmlns="" xmlns:a16="http://schemas.microsoft.com/office/drawing/2014/main" id="{00000000-0008-0000-0400-0000B4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5" name="Text Box 17">
          <a:extLst>
            <a:ext uri="{FF2B5EF4-FFF2-40B4-BE49-F238E27FC236}">
              <a16:creationId xmlns="" xmlns:a16="http://schemas.microsoft.com/office/drawing/2014/main" id="{00000000-0008-0000-0400-0000B5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6" name="Text Box 18">
          <a:extLst>
            <a:ext uri="{FF2B5EF4-FFF2-40B4-BE49-F238E27FC236}">
              <a16:creationId xmlns="" xmlns:a16="http://schemas.microsoft.com/office/drawing/2014/main" id="{00000000-0008-0000-0400-0000B6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7" name="Text Box 19">
          <a:extLst>
            <a:ext uri="{FF2B5EF4-FFF2-40B4-BE49-F238E27FC236}">
              <a16:creationId xmlns="" xmlns:a16="http://schemas.microsoft.com/office/drawing/2014/main" id="{00000000-0008-0000-0400-0000B7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68" name="Text Box 16">
          <a:extLst>
            <a:ext uri="{FF2B5EF4-FFF2-40B4-BE49-F238E27FC236}">
              <a16:creationId xmlns="" xmlns:a16="http://schemas.microsoft.com/office/drawing/2014/main" id="{00000000-0008-0000-0400-0000B8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69" name="Text Box 17">
          <a:extLst>
            <a:ext uri="{FF2B5EF4-FFF2-40B4-BE49-F238E27FC236}">
              <a16:creationId xmlns="" xmlns:a16="http://schemas.microsoft.com/office/drawing/2014/main" id="{00000000-0008-0000-0400-0000B9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70" name="Text Box 18">
          <a:extLst>
            <a:ext uri="{FF2B5EF4-FFF2-40B4-BE49-F238E27FC236}">
              <a16:creationId xmlns="" xmlns:a16="http://schemas.microsoft.com/office/drawing/2014/main" id="{00000000-0008-0000-0400-0000BA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71" name="Text Box 19">
          <a:extLst>
            <a:ext uri="{FF2B5EF4-FFF2-40B4-BE49-F238E27FC236}">
              <a16:creationId xmlns="" xmlns:a16="http://schemas.microsoft.com/office/drawing/2014/main" id="{00000000-0008-0000-0400-0000BB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2" name="Text Box 16">
          <a:extLst>
            <a:ext uri="{FF2B5EF4-FFF2-40B4-BE49-F238E27FC236}">
              <a16:creationId xmlns="" xmlns:a16="http://schemas.microsoft.com/office/drawing/2014/main" id="{00000000-0008-0000-0400-0000BC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3" name="Text Box 17">
          <a:extLst>
            <a:ext uri="{FF2B5EF4-FFF2-40B4-BE49-F238E27FC236}">
              <a16:creationId xmlns="" xmlns:a16="http://schemas.microsoft.com/office/drawing/2014/main" id="{00000000-0008-0000-0400-0000BD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4" name="Text Box 18">
          <a:extLst>
            <a:ext uri="{FF2B5EF4-FFF2-40B4-BE49-F238E27FC236}">
              <a16:creationId xmlns="" xmlns:a16="http://schemas.microsoft.com/office/drawing/2014/main" id="{00000000-0008-0000-0400-0000BE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5" name="Text Box 19">
          <a:extLst>
            <a:ext uri="{FF2B5EF4-FFF2-40B4-BE49-F238E27FC236}">
              <a16:creationId xmlns="" xmlns:a16="http://schemas.microsoft.com/office/drawing/2014/main" id="{00000000-0008-0000-0400-0000BF0E000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776" name="Text Box 15">
          <a:extLst>
            <a:ext uri="{FF2B5EF4-FFF2-40B4-BE49-F238E27FC236}">
              <a16:creationId xmlns="" xmlns:a16="http://schemas.microsoft.com/office/drawing/2014/main" id="{00000000-0008-0000-0400-0000C00E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7" name="Text Box 16">
          <a:extLst>
            <a:ext uri="{FF2B5EF4-FFF2-40B4-BE49-F238E27FC236}">
              <a16:creationId xmlns="" xmlns:a16="http://schemas.microsoft.com/office/drawing/2014/main" id="{00000000-0008-0000-0400-0000C1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8" name="Text Box 17">
          <a:extLst>
            <a:ext uri="{FF2B5EF4-FFF2-40B4-BE49-F238E27FC236}">
              <a16:creationId xmlns="" xmlns:a16="http://schemas.microsoft.com/office/drawing/2014/main" id="{00000000-0008-0000-0400-0000C2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9" name="Text Box 18">
          <a:extLst>
            <a:ext uri="{FF2B5EF4-FFF2-40B4-BE49-F238E27FC236}">
              <a16:creationId xmlns="" xmlns:a16="http://schemas.microsoft.com/office/drawing/2014/main" id="{00000000-0008-0000-0400-0000C3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80" name="Text Box 19">
          <a:extLst>
            <a:ext uri="{FF2B5EF4-FFF2-40B4-BE49-F238E27FC236}">
              <a16:creationId xmlns="" xmlns:a16="http://schemas.microsoft.com/office/drawing/2014/main" id="{00000000-0008-0000-0400-0000C4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504825</xdr:rowOff>
    </xdr:from>
    <xdr:ext cx="95250" cy="442269"/>
    <xdr:sp macro="" textlink="">
      <xdr:nvSpPr>
        <xdr:cNvPr id="3781" name="Text Box 15">
          <a:extLst>
            <a:ext uri="{FF2B5EF4-FFF2-40B4-BE49-F238E27FC236}">
              <a16:creationId xmlns="" xmlns:a16="http://schemas.microsoft.com/office/drawing/2014/main" id="{00000000-0008-0000-0400-0000C50E000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2" name="Text Box 16">
          <a:extLst>
            <a:ext uri="{FF2B5EF4-FFF2-40B4-BE49-F238E27FC236}">
              <a16:creationId xmlns="" xmlns:a16="http://schemas.microsoft.com/office/drawing/2014/main" id="{00000000-0008-0000-0400-0000C6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3" name="Text Box 17">
          <a:extLst>
            <a:ext uri="{FF2B5EF4-FFF2-40B4-BE49-F238E27FC236}">
              <a16:creationId xmlns="" xmlns:a16="http://schemas.microsoft.com/office/drawing/2014/main" id="{00000000-0008-0000-0400-0000C7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4" name="Text Box 18">
          <a:extLst>
            <a:ext uri="{FF2B5EF4-FFF2-40B4-BE49-F238E27FC236}">
              <a16:creationId xmlns="" xmlns:a16="http://schemas.microsoft.com/office/drawing/2014/main" id="{00000000-0008-0000-0400-0000C8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5" name="Text Box 16">
          <a:extLst>
            <a:ext uri="{FF2B5EF4-FFF2-40B4-BE49-F238E27FC236}">
              <a16:creationId xmlns="" xmlns:a16="http://schemas.microsoft.com/office/drawing/2014/main" id="{00000000-0008-0000-0400-0000C9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6" name="Text Box 17">
          <a:extLst>
            <a:ext uri="{FF2B5EF4-FFF2-40B4-BE49-F238E27FC236}">
              <a16:creationId xmlns="" xmlns:a16="http://schemas.microsoft.com/office/drawing/2014/main" id="{00000000-0008-0000-0400-0000CA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7" name="Text Box 18">
          <a:extLst>
            <a:ext uri="{FF2B5EF4-FFF2-40B4-BE49-F238E27FC236}">
              <a16:creationId xmlns="" xmlns:a16="http://schemas.microsoft.com/office/drawing/2014/main" id="{00000000-0008-0000-0400-0000CB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8" name="Text Box 19">
          <a:extLst>
            <a:ext uri="{FF2B5EF4-FFF2-40B4-BE49-F238E27FC236}">
              <a16:creationId xmlns="" xmlns:a16="http://schemas.microsoft.com/office/drawing/2014/main" id="{00000000-0008-0000-0400-0000CC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9" name="Text Box 16">
          <a:extLst>
            <a:ext uri="{FF2B5EF4-FFF2-40B4-BE49-F238E27FC236}">
              <a16:creationId xmlns="" xmlns:a16="http://schemas.microsoft.com/office/drawing/2014/main" id="{00000000-0008-0000-0400-0000CD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90" name="Text Box 17">
          <a:extLst>
            <a:ext uri="{FF2B5EF4-FFF2-40B4-BE49-F238E27FC236}">
              <a16:creationId xmlns="" xmlns:a16="http://schemas.microsoft.com/office/drawing/2014/main" id="{00000000-0008-0000-0400-0000CE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91" name="Text Box 18">
          <a:extLst>
            <a:ext uri="{FF2B5EF4-FFF2-40B4-BE49-F238E27FC236}">
              <a16:creationId xmlns="" xmlns:a16="http://schemas.microsoft.com/office/drawing/2014/main" id="{00000000-0008-0000-0400-0000CF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89</xdr:row>
      <xdr:rowOff>170392</xdr:rowOff>
    </xdr:from>
    <xdr:ext cx="95250" cy="213632"/>
    <xdr:sp macro="" textlink="">
      <xdr:nvSpPr>
        <xdr:cNvPr id="3792" name="Text Box 15">
          <a:extLst>
            <a:ext uri="{FF2B5EF4-FFF2-40B4-BE49-F238E27FC236}">
              <a16:creationId xmlns="" xmlns:a16="http://schemas.microsoft.com/office/drawing/2014/main" id="{00000000-0008-0000-0400-0000D00E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3" name="Text Box 16">
          <a:extLst>
            <a:ext uri="{FF2B5EF4-FFF2-40B4-BE49-F238E27FC236}">
              <a16:creationId xmlns="" xmlns:a16="http://schemas.microsoft.com/office/drawing/2014/main" id="{00000000-0008-0000-0400-0000D1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4" name="Text Box 17">
          <a:extLst>
            <a:ext uri="{FF2B5EF4-FFF2-40B4-BE49-F238E27FC236}">
              <a16:creationId xmlns="" xmlns:a16="http://schemas.microsoft.com/office/drawing/2014/main" id="{00000000-0008-0000-0400-0000D2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5" name="Text Box 18">
          <a:extLst>
            <a:ext uri="{FF2B5EF4-FFF2-40B4-BE49-F238E27FC236}">
              <a16:creationId xmlns="" xmlns:a16="http://schemas.microsoft.com/office/drawing/2014/main" id="{00000000-0008-0000-0400-0000D3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6" name="Text Box 19">
          <a:extLst>
            <a:ext uri="{FF2B5EF4-FFF2-40B4-BE49-F238E27FC236}">
              <a16:creationId xmlns="" xmlns:a16="http://schemas.microsoft.com/office/drawing/2014/main" id="{00000000-0008-0000-0400-0000D4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7" name="Text Box 16">
          <a:extLst>
            <a:ext uri="{FF2B5EF4-FFF2-40B4-BE49-F238E27FC236}">
              <a16:creationId xmlns="" xmlns:a16="http://schemas.microsoft.com/office/drawing/2014/main" id="{00000000-0008-0000-0400-0000D5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8" name="Text Box 17">
          <a:extLst>
            <a:ext uri="{FF2B5EF4-FFF2-40B4-BE49-F238E27FC236}">
              <a16:creationId xmlns="" xmlns:a16="http://schemas.microsoft.com/office/drawing/2014/main" id="{00000000-0008-0000-0400-0000D6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9" name="Text Box 18">
          <a:extLst>
            <a:ext uri="{FF2B5EF4-FFF2-40B4-BE49-F238E27FC236}">
              <a16:creationId xmlns="" xmlns:a16="http://schemas.microsoft.com/office/drawing/2014/main" id="{00000000-0008-0000-0400-0000D7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00" name="Text Box 19">
          <a:extLst>
            <a:ext uri="{FF2B5EF4-FFF2-40B4-BE49-F238E27FC236}">
              <a16:creationId xmlns="" xmlns:a16="http://schemas.microsoft.com/office/drawing/2014/main" id="{00000000-0008-0000-0400-0000D8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1" name="Text Box 16">
          <a:extLst>
            <a:ext uri="{FF2B5EF4-FFF2-40B4-BE49-F238E27FC236}">
              <a16:creationId xmlns="" xmlns:a16="http://schemas.microsoft.com/office/drawing/2014/main" id="{00000000-0008-0000-0400-0000D90E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2" name="Text Box 17">
          <a:extLst>
            <a:ext uri="{FF2B5EF4-FFF2-40B4-BE49-F238E27FC236}">
              <a16:creationId xmlns="" xmlns:a16="http://schemas.microsoft.com/office/drawing/2014/main" id="{00000000-0008-0000-0400-0000DA0E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3" name="Text Box 18">
          <a:extLst>
            <a:ext uri="{FF2B5EF4-FFF2-40B4-BE49-F238E27FC236}">
              <a16:creationId xmlns="" xmlns:a16="http://schemas.microsoft.com/office/drawing/2014/main" id="{00000000-0008-0000-0400-0000DB0E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4" name="Text Box 19">
          <a:extLst>
            <a:ext uri="{FF2B5EF4-FFF2-40B4-BE49-F238E27FC236}">
              <a16:creationId xmlns="" xmlns:a16="http://schemas.microsoft.com/office/drawing/2014/main" id="{00000000-0008-0000-0400-0000DC0E000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805" name="Text Box 15">
          <a:extLst>
            <a:ext uri="{FF2B5EF4-FFF2-40B4-BE49-F238E27FC236}">
              <a16:creationId xmlns="" xmlns:a16="http://schemas.microsoft.com/office/drawing/2014/main" id="{00000000-0008-0000-0400-0000DD0E000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6" name="Text Box 16">
          <a:extLst>
            <a:ext uri="{FF2B5EF4-FFF2-40B4-BE49-F238E27FC236}">
              <a16:creationId xmlns="" xmlns:a16="http://schemas.microsoft.com/office/drawing/2014/main" id="{00000000-0008-0000-0400-0000DE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7" name="Text Box 17">
          <a:extLst>
            <a:ext uri="{FF2B5EF4-FFF2-40B4-BE49-F238E27FC236}">
              <a16:creationId xmlns="" xmlns:a16="http://schemas.microsoft.com/office/drawing/2014/main" id="{00000000-0008-0000-0400-0000DF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8" name="Text Box 18">
          <a:extLst>
            <a:ext uri="{FF2B5EF4-FFF2-40B4-BE49-F238E27FC236}">
              <a16:creationId xmlns="" xmlns:a16="http://schemas.microsoft.com/office/drawing/2014/main" id="{00000000-0008-0000-0400-0000E0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9" name="Text Box 19">
          <a:extLst>
            <a:ext uri="{FF2B5EF4-FFF2-40B4-BE49-F238E27FC236}">
              <a16:creationId xmlns="" xmlns:a16="http://schemas.microsoft.com/office/drawing/2014/main" id="{00000000-0008-0000-0400-0000E10E00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10" name="Text Box 16">
          <a:extLst>
            <a:ext uri="{FF2B5EF4-FFF2-40B4-BE49-F238E27FC236}">
              <a16:creationId xmlns="" xmlns:a16="http://schemas.microsoft.com/office/drawing/2014/main" id="{00000000-0008-0000-0400-0000E2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11" name="Text Box 17">
          <a:extLst>
            <a:ext uri="{FF2B5EF4-FFF2-40B4-BE49-F238E27FC236}">
              <a16:creationId xmlns="" xmlns:a16="http://schemas.microsoft.com/office/drawing/2014/main" id="{00000000-0008-0000-0400-0000E30E0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89</xdr:row>
      <xdr:rowOff>15875</xdr:rowOff>
    </xdr:from>
    <xdr:ext cx="95250" cy="171450"/>
    <xdr:sp macro="" textlink="">
      <xdr:nvSpPr>
        <xdr:cNvPr id="3812" name="Text Box 18">
          <a:extLst>
            <a:ext uri="{FF2B5EF4-FFF2-40B4-BE49-F238E27FC236}">
              <a16:creationId xmlns="" xmlns:a16="http://schemas.microsoft.com/office/drawing/2014/main" id="{00000000-0008-0000-0400-0000E40E0000}"/>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3" name="Text Box 16">
          <a:extLst>
            <a:ext uri="{FF2B5EF4-FFF2-40B4-BE49-F238E27FC236}">
              <a16:creationId xmlns="" xmlns:a16="http://schemas.microsoft.com/office/drawing/2014/main" id="{00000000-0008-0000-0400-0000E5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4" name="Text Box 17">
          <a:extLst>
            <a:ext uri="{FF2B5EF4-FFF2-40B4-BE49-F238E27FC236}">
              <a16:creationId xmlns="" xmlns:a16="http://schemas.microsoft.com/office/drawing/2014/main" id="{00000000-0008-0000-0400-0000E6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5" name="Text Box 18">
          <a:extLst>
            <a:ext uri="{FF2B5EF4-FFF2-40B4-BE49-F238E27FC236}">
              <a16:creationId xmlns="" xmlns:a16="http://schemas.microsoft.com/office/drawing/2014/main" id="{00000000-0008-0000-0400-0000E7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6" name="Text Box 19">
          <a:extLst>
            <a:ext uri="{FF2B5EF4-FFF2-40B4-BE49-F238E27FC236}">
              <a16:creationId xmlns="" xmlns:a16="http://schemas.microsoft.com/office/drawing/2014/main" id="{00000000-0008-0000-0400-0000E8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7" name="Text Box 16">
          <a:extLst>
            <a:ext uri="{FF2B5EF4-FFF2-40B4-BE49-F238E27FC236}">
              <a16:creationId xmlns="" xmlns:a16="http://schemas.microsoft.com/office/drawing/2014/main" id="{00000000-0008-0000-0400-0000E90E00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89</xdr:row>
      <xdr:rowOff>170392</xdr:rowOff>
    </xdr:from>
    <xdr:ext cx="95250" cy="213632"/>
    <xdr:sp macro="" textlink="">
      <xdr:nvSpPr>
        <xdr:cNvPr id="3818" name="Text Box 15">
          <a:extLst>
            <a:ext uri="{FF2B5EF4-FFF2-40B4-BE49-F238E27FC236}">
              <a16:creationId xmlns="" xmlns:a16="http://schemas.microsoft.com/office/drawing/2014/main" id="{00000000-0008-0000-0400-0000EA0E000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0</xdr:col>
      <xdr:colOff>131885</xdr:colOff>
      <xdr:row>0</xdr:row>
      <xdr:rowOff>102577</xdr:rowOff>
    </xdr:from>
    <xdr:to>
      <xdr:col>0</xdr:col>
      <xdr:colOff>834354</xdr:colOff>
      <xdr:row>3</xdr:row>
      <xdr:rowOff>163402</xdr:rowOff>
    </xdr:to>
    <xdr:pic>
      <xdr:nvPicPr>
        <xdr:cNvPr id="3819" name="Imagen 3818">
          <a:extLst>
            <a:ext uri="{FF2B5EF4-FFF2-40B4-BE49-F238E27FC236}">
              <a16:creationId xmlns="" xmlns:a16="http://schemas.microsoft.com/office/drawing/2014/main" id="{00000000-0008-0000-0400-0000EB0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885" y="102577"/>
          <a:ext cx="702469" cy="742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oneCellAnchor>
    <xdr:from>
      <xdr:col>9</xdr:col>
      <xdr:colOff>1152525</xdr:colOff>
      <xdr:row>13</xdr:row>
      <xdr:rowOff>0</xdr:rowOff>
    </xdr:from>
    <xdr:ext cx="95250" cy="171450"/>
    <xdr:sp macro="" textlink="">
      <xdr:nvSpPr>
        <xdr:cNvPr id="2" name="Text Box 16">
          <a:extLst>
            <a:ext uri="{FF2B5EF4-FFF2-40B4-BE49-F238E27FC236}">
              <a16:creationId xmlns="" xmlns:a16="http://schemas.microsoft.com/office/drawing/2014/main" id="{4A2CECAE-A231-4174-947A-A458AAE74CDA}"/>
            </a:ext>
          </a:extLst>
        </xdr:cNvPr>
        <xdr:cNvSpPr txBox="1">
          <a:spLocks noChangeArrowheads="1"/>
        </xdr:cNvSpPr>
      </xdr:nvSpPr>
      <xdr:spPr bwMode="auto">
        <a:xfrm>
          <a:off x="14554200" y="561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3" name="Text Box 17">
          <a:extLst>
            <a:ext uri="{FF2B5EF4-FFF2-40B4-BE49-F238E27FC236}">
              <a16:creationId xmlns="" xmlns:a16="http://schemas.microsoft.com/office/drawing/2014/main" id="{329944FE-94FC-40F4-9368-55CE1AC594F9}"/>
            </a:ext>
          </a:extLst>
        </xdr:cNvPr>
        <xdr:cNvSpPr txBox="1">
          <a:spLocks noChangeArrowheads="1"/>
        </xdr:cNvSpPr>
      </xdr:nvSpPr>
      <xdr:spPr bwMode="auto">
        <a:xfrm>
          <a:off x="14554200" y="561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 name="Text Box 18">
          <a:extLst>
            <a:ext uri="{FF2B5EF4-FFF2-40B4-BE49-F238E27FC236}">
              <a16:creationId xmlns="" xmlns:a16="http://schemas.microsoft.com/office/drawing/2014/main" id="{53B24C36-8C6D-460F-898A-E1786D0A94BB}"/>
            </a:ext>
          </a:extLst>
        </xdr:cNvPr>
        <xdr:cNvSpPr txBox="1">
          <a:spLocks noChangeArrowheads="1"/>
        </xdr:cNvSpPr>
      </xdr:nvSpPr>
      <xdr:spPr bwMode="auto">
        <a:xfrm>
          <a:off x="14554200" y="561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5" name="Text Box 19">
          <a:extLst>
            <a:ext uri="{FF2B5EF4-FFF2-40B4-BE49-F238E27FC236}">
              <a16:creationId xmlns="" xmlns:a16="http://schemas.microsoft.com/office/drawing/2014/main" id="{A6047773-B1DC-41DA-940F-0A71886FDCA2}"/>
            </a:ext>
          </a:extLst>
        </xdr:cNvPr>
        <xdr:cNvSpPr txBox="1">
          <a:spLocks noChangeArrowheads="1"/>
        </xdr:cNvSpPr>
      </xdr:nvSpPr>
      <xdr:spPr bwMode="auto">
        <a:xfrm>
          <a:off x="14554200" y="561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442269"/>
    <xdr:sp macro="" textlink="">
      <xdr:nvSpPr>
        <xdr:cNvPr id="6" name="Text Box 15">
          <a:extLst>
            <a:ext uri="{FF2B5EF4-FFF2-40B4-BE49-F238E27FC236}">
              <a16:creationId xmlns="" xmlns:a16="http://schemas.microsoft.com/office/drawing/2014/main" id="{665511F1-D31A-4CC8-9CBA-BFDCF6635FF3}"/>
            </a:ext>
          </a:extLst>
        </xdr:cNvPr>
        <xdr:cNvSpPr txBox="1">
          <a:spLocks noChangeArrowheads="1"/>
        </xdr:cNvSpPr>
      </xdr:nvSpPr>
      <xdr:spPr bwMode="auto">
        <a:xfrm>
          <a:off x="14554200" y="6124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 name="Text Box 16">
          <a:extLst>
            <a:ext uri="{FF2B5EF4-FFF2-40B4-BE49-F238E27FC236}">
              <a16:creationId xmlns="" xmlns:a16="http://schemas.microsoft.com/office/drawing/2014/main" id="{2DF60E18-FE21-4D43-A74D-6CE4E658AFFE}"/>
            </a:ext>
          </a:extLst>
        </xdr:cNvPr>
        <xdr:cNvSpPr txBox="1">
          <a:spLocks noChangeArrowheads="1"/>
        </xdr:cNvSpPr>
      </xdr:nvSpPr>
      <xdr:spPr bwMode="auto">
        <a:xfrm>
          <a:off x="14554200" y="561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8" name="Text Box 17">
          <a:extLst>
            <a:ext uri="{FF2B5EF4-FFF2-40B4-BE49-F238E27FC236}">
              <a16:creationId xmlns="" xmlns:a16="http://schemas.microsoft.com/office/drawing/2014/main" id="{FABBF293-44B0-4001-A847-262FE7BD7AB0}"/>
            </a:ext>
          </a:extLst>
        </xdr:cNvPr>
        <xdr:cNvSpPr txBox="1">
          <a:spLocks noChangeArrowheads="1"/>
        </xdr:cNvSpPr>
      </xdr:nvSpPr>
      <xdr:spPr bwMode="auto">
        <a:xfrm>
          <a:off x="14554200" y="561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13</xdr:row>
      <xdr:rowOff>15875</xdr:rowOff>
    </xdr:from>
    <xdr:ext cx="95250" cy="171450"/>
    <xdr:sp macro="" textlink="">
      <xdr:nvSpPr>
        <xdr:cNvPr id="10" name="Text Box 18">
          <a:extLst>
            <a:ext uri="{FF2B5EF4-FFF2-40B4-BE49-F238E27FC236}">
              <a16:creationId xmlns="" xmlns:a16="http://schemas.microsoft.com/office/drawing/2014/main" id="{6404C128-137C-48C2-ABC3-1E98E619BBFA}"/>
            </a:ext>
          </a:extLst>
        </xdr:cNvPr>
        <xdr:cNvSpPr txBox="1">
          <a:spLocks noChangeArrowheads="1"/>
        </xdr:cNvSpPr>
      </xdr:nvSpPr>
      <xdr:spPr bwMode="auto">
        <a:xfrm>
          <a:off x="14546262" y="5635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213632"/>
    <xdr:sp macro="" textlink="">
      <xdr:nvSpPr>
        <xdr:cNvPr id="25" name="Text Box 15">
          <a:extLst>
            <a:ext uri="{FF2B5EF4-FFF2-40B4-BE49-F238E27FC236}">
              <a16:creationId xmlns="" xmlns:a16="http://schemas.microsoft.com/office/drawing/2014/main" id="{BF360DBE-B0D8-4B00-BA56-AA6570555D6D}"/>
            </a:ext>
          </a:extLst>
        </xdr:cNvPr>
        <xdr:cNvSpPr txBox="1">
          <a:spLocks noChangeArrowheads="1"/>
        </xdr:cNvSpPr>
      </xdr:nvSpPr>
      <xdr:spPr bwMode="auto">
        <a:xfrm>
          <a:off x="14554200" y="6124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36" name="Text Box 16">
          <a:extLst>
            <a:ext uri="{FF2B5EF4-FFF2-40B4-BE49-F238E27FC236}">
              <a16:creationId xmlns="" xmlns:a16="http://schemas.microsoft.com/office/drawing/2014/main" id="{07F59871-E784-4AC2-A6FE-4981F4579824}"/>
            </a:ext>
          </a:extLst>
        </xdr:cNvPr>
        <xdr:cNvSpPr txBox="1">
          <a:spLocks noChangeArrowheads="1"/>
        </xdr:cNvSpPr>
      </xdr:nvSpPr>
      <xdr:spPr bwMode="auto">
        <a:xfrm>
          <a:off x="17668875" y="561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37" name="Text Box 17">
          <a:extLst>
            <a:ext uri="{FF2B5EF4-FFF2-40B4-BE49-F238E27FC236}">
              <a16:creationId xmlns="" xmlns:a16="http://schemas.microsoft.com/office/drawing/2014/main" id="{3C8DF0FD-41FD-416E-A49E-10915B36F914}"/>
            </a:ext>
          </a:extLst>
        </xdr:cNvPr>
        <xdr:cNvSpPr txBox="1">
          <a:spLocks noChangeArrowheads="1"/>
        </xdr:cNvSpPr>
      </xdr:nvSpPr>
      <xdr:spPr bwMode="auto">
        <a:xfrm>
          <a:off x="17668875" y="561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38" name="Text Box 18">
          <a:extLst>
            <a:ext uri="{FF2B5EF4-FFF2-40B4-BE49-F238E27FC236}">
              <a16:creationId xmlns="" xmlns:a16="http://schemas.microsoft.com/office/drawing/2014/main" id="{5237F2F9-0159-4D63-A4CB-F25A3EF1A2DA}"/>
            </a:ext>
          </a:extLst>
        </xdr:cNvPr>
        <xdr:cNvSpPr txBox="1">
          <a:spLocks noChangeArrowheads="1"/>
        </xdr:cNvSpPr>
      </xdr:nvSpPr>
      <xdr:spPr bwMode="auto">
        <a:xfrm>
          <a:off x="17668875" y="561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39" name="Text Box 19">
          <a:extLst>
            <a:ext uri="{FF2B5EF4-FFF2-40B4-BE49-F238E27FC236}">
              <a16:creationId xmlns="" xmlns:a16="http://schemas.microsoft.com/office/drawing/2014/main" id="{39EF22FB-D63A-431A-BD1A-62DF5EA1E9C5}"/>
            </a:ext>
          </a:extLst>
        </xdr:cNvPr>
        <xdr:cNvSpPr txBox="1">
          <a:spLocks noChangeArrowheads="1"/>
        </xdr:cNvSpPr>
      </xdr:nvSpPr>
      <xdr:spPr bwMode="auto">
        <a:xfrm>
          <a:off x="17668875" y="561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40" name="Text Box 16">
          <a:extLst>
            <a:ext uri="{FF2B5EF4-FFF2-40B4-BE49-F238E27FC236}">
              <a16:creationId xmlns="" xmlns:a16="http://schemas.microsoft.com/office/drawing/2014/main" id="{23924207-FC6F-4757-B5DB-C6A48DC794D5}"/>
            </a:ext>
          </a:extLst>
        </xdr:cNvPr>
        <xdr:cNvSpPr txBox="1">
          <a:spLocks noChangeArrowheads="1"/>
        </xdr:cNvSpPr>
      </xdr:nvSpPr>
      <xdr:spPr bwMode="auto">
        <a:xfrm>
          <a:off x="17668875" y="561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763" name="Text Box 16">
          <a:extLst>
            <a:ext uri="{FF2B5EF4-FFF2-40B4-BE49-F238E27FC236}">
              <a16:creationId xmlns="" xmlns:a16="http://schemas.microsoft.com/office/drawing/2014/main" id="{02F334D8-1FE2-4846-8D25-53A3D25224A2}"/>
            </a:ext>
          </a:extLst>
        </xdr:cNvPr>
        <xdr:cNvSpPr txBox="1">
          <a:spLocks noChangeArrowheads="1"/>
        </xdr:cNvSpPr>
      </xdr:nvSpPr>
      <xdr:spPr bwMode="auto">
        <a:xfrm>
          <a:off x="14554200"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781" name="Text Box 17">
          <a:extLst>
            <a:ext uri="{FF2B5EF4-FFF2-40B4-BE49-F238E27FC236}">
              <a16:creationId xmlns="" xmlns:a16="http://schemas.microsoft.com/office/drawing/2014/main" id="{DCB0716E-0BC1-45ED-BC85-60B738EAACCB}"/>
            </a:ext>
          </a:extLst>
        </xdr:cNvPr>
        <xdr:cNvSpPr txBox="1">
          <a:spLocks noChangeArrowheads="1"/>
        </xdr:cNvSpPr>
      </xdr:nvSpPr>
      <xdr:spPr bwMode="auto">
        <a:xfrm>
          <a:off x="14554200"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790" name="Text Box 18">
          <a:extLst>
            <a:ext uri="{FF2B5EF4-FFF2-40B4-BE49-F238E27FC236}">
              <a16:creationId xmlns="" xmlns:a16="http://schemas.microsoft.com/office/drawing/2014/main" id="{4F43409D-C512-40C2-86ED-C96066DF8959}"/>
            </a:ext>
          </a:extLst>
        </xdr:cNvPr>
        <xdr:cNvSpPr txBox="1">
          <a:spLocks noChangeArrowheads="1"/>
        </xdr:cNvSpPr>
      </xdr:nvSpPr>
      <xdr:spPr bwMode="auto">
        <a:xfrm>
          <a:off x="14554200"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791" name="Text Box 19">
          <a:extLst>
            <a:ext uri="{FF2B5EF4-FFF2-40B4-BE49-F238E27FC236}">
              <a16:creationId xmlns="" xmlns:a16="http://schemas.microsoft.com/office/drawing/2014/main" id="{6F47DF8C-287C-4CF6-891B-1481E99E6B49}"/>
            </a:ext>
          </a:extLst>
        </xdr:cNvPr>
        <xdr:cNvSpPr txBox="1">
          <a:spLocks noChangeArrowheads="1"/>
        </xdr:cNvSpPr>
      </xdr:nvSpPr>
      <xdr:spPr bwMode="auto">
        <a:xfrm>
          <a:off x="14554200"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504825</xdr:rowOff>
    </xdr:from>
    <xdr:ext cx="95250" cy="442269"/>
    <xdr:sp macro="" textlink="">
      <xdr:nvSpPr>
        <xdr:cNvPr id="835" name="Text Box 15">
          <a:extLst>
            <a:ext uri="{FF2B5EF4-FFF2-40B4-BE49-F238E27FC236}">
              <a16:creationId xmlns="" xmlns:a16="http://schemas.microsoft.com/office/drawing/2014/main" id="{A437F336-54D1-4492-97C8-9AD45FD0B775}"/>
            </a:ext>
          </a:extLst>
        </xdr:cNvPr>
        <xdr:cNvSpPr txBox="1">
          <a:spLocks noChangeArrowheads="1"/>
        </xdr:cNvSpPr>
      </xdr:nvSpPr>
      <xdr:spPr bwMode="auto">
        <a:xfrm>
          <a:off x="14554200" y="78295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840" name="Text Box 16">
          <a:extLst>
            <a:ext uri="{FF2B5EF4-FFF2-40B4-BE49-F238E27FC236}">
              <a16:creationId xmlns="" xmlns:a16="http://schemas.microsoft.com/office/drawing/2014/main" id="{EA2CCFDE-0E5E-460C-A63C-B84B2046A293}"/>
            </a:ext>
          </a:extLst>
        </xdr:cNvPr>
        <xdr:cNvSpPr txBox="1">
          <a:spLocks noChangeArrowheads="1"/>
        </xdr:cNvSpPr>
      </xdr:nvSpPr>
      <xdr:spPr bwMode="auto">
        <a:xfrm>
          <a:off x="14554200"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164" name="Text Box 17">
          <a:extLst>
            <a:ext uri="{FF2B5EF4-FFF2-40B4-BE49-F238E27FC236}">
              <a16:creationId xmlns="" xmlns:a16="http://schemas.microsoft.com/office/drawing/2014/main" id="{31195D86-17C9-4925-AC9C-6C8CCB594CAD}"/>
            </a:ext>
          </a:extLst>
        </xdr:cNvPr>
        <xdr:cNvSpPr txBox="1">
          <a:spLocks noChangeArrowheads="1"/>
        </xdr:cNvSpPr>
      </xdr:nvSpPr>
      <xdr:spPr bwMode="auto">
        <a:xfrm>
          <a:off x="14554200"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180" name="Text Box 18">
          <a:extLst>
            <a:ext uri="{FF2B5EF4-FFF2-40B4-BE49-F238E27FC236}">
              <a16:creationId xmlns="" xmlns:a16="http://schemas.microsoft.com/office/drawing/2014/main" id="{8CA54505-5A8D-4243-B12D-3B2D9ECCA776}"/>
            </a:ext>
          </a:extLst>
        </xdr:cNvPr>
        <xdr:cNvSpPr txBox="1">
          <a:spLocks noChangeArrowheads="1"/>
        </xdr:cNvSpPr>
      </xdr:nvSpPr>
      <xdr:spPr bwMode="auto">
        <a:xfrm>
          <a:off x="14554200"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181" name="Text Box 16">
          <a:extLst>
            <a:ext uri="{FF2B5EF4-FFF2-40B4-BE49-F238E27FC236}">
              <a16:creationId xmlns="" xmlns:a16="http://schemas.microsoft.com/office/drawing/2014/main" id="{21F07660-326C-4A9C-AFF9-9E4372BBAA4A}"/>
            </a:ext>
          </a:extLst>
        </xdr:cNvPr>
        <xdr:cNvSpPr txBox="1">
          <a:spLocks noChangeArrowheads="1"/>
        </xdr:cNvSpPr>
      </xdr:nvSpPr>
      <xdr:spPr bwMode="auto">
        <a:xfrm>
          <a:off x="17668875"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182" name="Text Box 17">
          <a:extLst>
            <a:ext uri="{FF2B5EF4-FFF2-40B4-BE49-F238E27FC236}">
              <a16:creationId xmlns="" xmlns:a16="http://schemas.microsoft.com/office/drawing/2014/main" id="{97794384-E895-4A3E-818A-07A96BB947BD}"/>
            </a:ext>
          </a:extLst>
        </xdr:cNvPr>
        <xdr:cNvSpPr txBox="1">
          <a:spLocks noChangeArrowheads="1"/>
        </xdr:cNvSpPr>
      </xdr:nvSpPr>
      <xdr:spPr bwMode="auto">
        <a:xfrm>
          <a:off x="17668875"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183" name="Text Box 18">
          <a:extLst>
            <a:ext uri="{FF2B5EF4-FFF2-40B4-BE49-F238E27FC236}">
              <a16:creationId xmlns="" xmlns:a16="http://schemas.microsoft.com/office/drawing/2014/main" id="{267D13D5-1F9B-4EFD-ABA3-239502DE67D4}"/>
            </a:ext>
          </a:extLst>
        </xdr:cNvPr>
        <xdr:cNvSpPr txBox="1">
          <a:spLocks noChangeArrowheads="1"/>
        </xdr:cNvSpPr>
      </xdr:nvSpPr>
      <xdr:spPr bwMode="auto">
        <a:xfrm>
          <a:off x="17668875"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190" name="Text Box 19">
          <a:extLst>
            <a:ext uri="{FF2B5EF4-FFF2-40B4-BE49-F238E27FC236}">
              <a16:creationId xmlns="" xmlns:a16="http://schemas.microsoft.com/office/drawing/2014/main" id="{86D82599-9A98-4C5B-AD56-62CF9F3AB75B}"/>
            </a:ext>
          </a:extLst>
        </xdr:cNvPr>
        <xdr:cNvSpPr txBox="1">
          <a:spLocks noChangeArrowheads="1"/>
        </xdr:cNvSpPr>
      </xdr:nvSpPr>
      <xdr:spPr bwMode="auto">
        <a:xfrm>
          <a:off x="17668875"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3" name="Text Box 16">
          <a:extLst>
            <a:ext uri="{FF2B5EF4-FFF2-40B4-BE49-F238E27FC236}">
              <a16:creationId xmlns="" xmlns:a16="http://schemas.microsoft.com/office/drawing/2014/main" id="{C3A01745-98FD-46AD-865A-9B4AD34852E6}"/>
            </a:ext>
          </a:extLst>
        </xdr:cNvPr>
        <xdr:cNvSpPr txBox="1">
          <a:spLocks noChangeArrowheads="1"/>
        </xdr:cNvSpPr>
      </xdr:nvSpPr>
      <xdr:spPr bwMode="auto">
        <a:xfrm>
          <a:off x="17668875"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97" name="Text Box 17">
          <a:extLst>
            <a:ext uri="{FF2B5EF4-FFF2-40B4-BE49-F238E27FC236}">
              <a16:creationId xmlns="" xmlns:a16="http://schemas.microsoft.com/office/drawing/2014/main" id="{5BE96A0C-2427-4683-9775-54590F0BB3FF}"/>
            </a:ext>
          </a:extLst>
        </xdr:cNvPr>
        <xdr:cNvSpPr txBox="1">
          <a:spLocks noChangeArrowheads="1"/>
        </xdr:cNvSpPr>
      </xdr:nvSpPr>
      <xdr:spPr bwMode="auto">
        <a:xfrm>
          <a:off x="17668875"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6208" name="Text Box 18">
          <a:extLst>
            <a:ext uri="{FF2B5EF4-FFF2-40B4-BE49-F238E27FC236}">
              <a16:creationId xmlns="" xmlns:a16="http://schemas.microsoft.com/office/drawing/2014/main" id="{05FED2B3-9E36-4655-B7D9-253447353394}"/>
            </a:ext>
          </a:extLst>
        </xdr:cNvPr>
        <xdr:cNvSpPr txBox="1">
          <a:spLocks noChangeArrowheads="1"/>
        </xdr:cNvSpPr>
      </xdr:nvSpPr>
      <xdr:spPr bwMode="auto">
        <a:xfrm>
          <a:off x="17668875"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6209" name="Text Box 15">
          <a:extLst>
            <a:ext uri="{FF2B5EF4-FFF2-40B4-BE49-F238E27FC236}">
              <a16:creationId xmlns="" xmlns:a16="http://schemas.microsoft.com/office/drawing/2014/main" id="{366E3882-EC1F-4713-928B-B9CDC9387FC9}"/>
            </a:ext>
          </a:extLst>
        </xdr:cNvPr>
        <xdr:cNvSpPr txBox="1">
          <a:spLocks noChangeArrowheads="1"/>
        </xdr:cNvSpPr>
      </xdr:nvSpPr>
      <xdr:spPr bwMode="auto">
        <a:xfrm>
          <a:off x="14554200" y="93154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17</xdr:row>
      <xdr:rowOff>170392</xdr:rowOff>
    </xdr:from>
    <xdr:ext cx="95250" cy="213632"/>
    <xdr:sp macro="" textlink="">
      <xdr:nvSpPr>
        <xdr:cNvPr id="6210" name="Text Box 15">
          <a:extLst>
            <a:ext uri="{FF2B5EF4-FFF2-40B4-BE49-F238E27FC236}">
              <a16:creationId xmlns="" xmlns:a16="http://schemas.microsoft.com/office/drawing/2014/main" id="{1D0009E3-9B24-4172-BF9F-D17CCC7DD6F1}"/>
            </a:ext>
          </a:extLst>
        </xdr:cNvPr>
        <xdr:cNvSpPr txBox="1">
          <a:spLocks noChangeArrowheads="1"/>
        </xdr:cNvSpPr>
      </xdr:nvSpPr>
      <xdr:spPr bwMode="auto">
        <a:xfrm>
          <a:off x="14582775" y="898101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6211" name="Text Box 16">
          <a:extLst>
            <a:ext uri="{FF2B5EF4-FFF2-40B4-BE49-F238E27FC236}">
              <a16:creationId xmlns="" xmlns:a16="http://schemas.microsoft.com/office/drawing/2014/main" id="{D709C965-DB47-4F99-ADC4-56E8C66A01C0}"/>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6212" name="Text Box 17">
          <a:extLst>
            <a:ext uri="{FF2B5EF4-FFF2-40B4-BE49-F238E27FC236}">
              <a16:creationId xmlns="" xmlns:a16="http://schemas.microsoft.com/office/drawing/2014/main" id="{9E5FE00A-B97A-442D-8EB5-8BD293595FA2}"/>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6213" name="Text Box 18">
          <a:extLst>
            <a:ext uri="{FF2B5EF4-FFF2-40B4-BE49-F238E27FC236}">
              <a16:creationId xmlns="" xmlns:a16="http://schemas.microsoft.com/office/drawing/2014/main" id="{71B39432-DAF7-4DDB-9658-984C925D333A}"/>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6214" name="Text Box 19">
          <a:extLst>
            <a:ext uri="{FF2B5EF4-FFF2-40B4-BE49-F238E27FC236}">
              <a16:creationId xmlns="" xmlns:a16="http://schemas.microsoft.com/office/drawing/2014/main" id="{98F15451-4AAA-4CB0-968A-CB51A18C8BE6}"/>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6215" name="Text Box 16">
          <a:extLst>
            <a:ext uri="{FF2B5EF4-FFF2-40B4-BE49-F238E27FC236}">
              <a16:creationId xmlns="" xmlns:a16="http://schemas.microsoft.com/office/drawing/2014/main" id="{A77222B6-A0D1-43B0-923A-A786FA0D8502}"/>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6216" name="Text Box 17">
          <a:extLst>
            <a:ext uri="{FF2B5EF4-FFF2-40B4-BE49-F238E27FC236}">
              <a16:creationId xmlns="" xmlns:a16="http://schemas.microsoft.com/office/drawing/2014/main" id="{052A8080-8F7C-447E-AA3A-2E87ECC671A7}"/>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6217" name="Text Box 18">
          <a:extLst>
            <a:ext uri="{FF2B5EF4-FFF2-40B4-BE49-F238E27FC236}">
              <a16:creationId xmlns="" xmlns:a16="http://schemas.microsoft.com/office/drawing/2014/main" id="{A24E964E-5804-4F39-B40F-36507E694FA3}"/>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6218" name="Text Box 16">
          <a:extLst>
            <a:ext uri="{FF2B5EF4-FFF2-40B4-BE49-F238E27FC236}">
              <a16:creationId xmlns="" xmlns:a16="http://schemas.microsoft.com/office/drawing/2014/main" id="{EE10814C-4340-48CE-A9C5-02977DD1A90E}"/>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6219" name="Text Box 17">
          <a:extLst>
            <a:ext uri="{FF2B5EF4-FFF2-40B4-BE49-F238E27FC236}">
              <a16:creationId xmlns="" xmlns:a16="http://schemas.microsoft.com/office/drawing/2014/main" id="{AA70A2FF-79A1-42DF-9CD7-834035A737EF}"/>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6220" name="Text Box 18">
          <a:extLst>
            <a:ext uri="{FF2B5EF4-FFF2-40B4-BE49-F238E27FC236}">
              <a16:creationId xmlns="" xmlns:a16="http://schemas.microsoft.com/office/drawing/2014/main" id="{9000B500-D246-4C76-82DE-8FC49B536C08}"/>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6221" name="Text Box 19">
          <a:extLst>
            <a:ext uri="{FF2B5EF4-FFF2-40B4-BE49-F238E27FC236}">
              <a16:creationId xmlns="" xmlns:a16="http://schemas.microsoft.com/office/drawing/2014/main" id="{19EDE3E3-B6A4-4E8F-A3F2-86256D784177}"/>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6222" name="Text Box 16">
          <a:extLst>
            <a:ext uri="{FF2B5EF4-FFF2-40B4-BE49-F238E27FC236}">
              <a16:creationId xmlns="" xmlns:a16="http://schemas.microsoft.com/office/drawing/2014/main" id="{4CA6DD2A-76BF-478C-922B-0656F78B4F26}"/>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6223" name="Text Box 17">
          <a:extLst>
            <a:ext uri="{FF2B5EF4-FFF2-40B4-BE49-F238E27FC236}">
              <a16:creationId xmlns="" xmlns:a16="http://schemas.microsoft.com/office/drawing/2014/main" id="{6A1FAF07-4022-4C13-8D92-17154F979E49}"/>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6224" name="Text Box 18">
          <a:extLst>
            <a:ext uri="{FF2B5EF4-FFF2-40B4-BE49-F238E27FC236}">
              <a16:creationId xmlns="" xmlns:a16="http://schemas.microsoft.com/office/drawing/2014/main" id="{9F4860F5-CF9D-489F-A046-2C920F4E42FC}"/>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6225" name="Text Box 19">
          <a:extLst>
            <a:ext uri="{FF2B5EF4-FFF2-40B4-BE49-F238E27FC236}">
              <a16:creationId xmlns="" xmlns:a16="http://schemas.microsoft.com/office/drawing/2014/main" id="{55C61C02-863A-4F33-ACCE-83FCBBE93EE9}"/>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6226" name="Text Box 16">
          <a:extLst>
            <a:ext uri="{FF2B5EF4-FFF2-40B4-BE49-F238E27FC236}">
              <a16:creationId xmlns="" xmlns:a16="http://schemas.microsoft.com/office/drawing/2014/main" id="{31A57E66-7C59-4971-AE26-52BAF598B636}"/>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6227" name="Text Box 17">
          <a:extLst>
            <a:ext uri="{FF2B5EF4-FFF2-40B4-BE49-F238E27FC236}">
              <a16:creationId xmlns="" xmlns:a16="http://schemas.microsoft.com/office/drawing/2014/main" id="{0A67308F-0703-4580-A76B-4EAF6C4A2426}"/>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6228" name="Text Box 18">
          <a:extLst>
            <a:ext uri="{FF2B5EF4-FFF2-40B4-BE49-F238E27FC236}">
              <a16:creationId xmlns="" xmlns:a16="http://schemas.microsoft.com/office/drawing/2014/main" id="{B8928C6F-955C-459A-B225-0ECC833937B3}"/>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6229" name="Text Box 19">
          <a:extLst>
            <a:ext uri="{FF2B5EF4-FFF2-40B4-BE49-F238E27FC236}">
              <a16:creationId xmlns="" xmlns:a16="http://schemas.microsoft.com/office/drawing/2014/main" id="{97CBD305-4ABF-47C6-8F4D-67805A219141}"/>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6230" name="Text Box 15">
          <a:extLst>
            <a:ext uri="{FF2B5EF4-FFF2-40B4-BE49-F238E27FC236}">
              <a16:creationId xmlns="" xmlns:a16="http://schemas.microsoft.com/office/drawing/2014/main" id="{F556EAE3-593F-42A6-A4B2-5340E0AF0ABC}"/>
            </a:ext>
          </a:extLst>
        </xdr:cNvPr>
        <xdr:cNvSpPr txBox="1">
          <a:spLocks noChangeArrowheads="1"/>
        </xdr:cNvSpPr>
      </xdr:nvSpPr>
      <xdr:spPr bwMode="auto">
        <a:xfrm>
          <a:off x="14554200" y="17097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6231" name="Text Box 15">
          <a:extLst>
            <a:ext uri="{FF2B5EF4-FFF2-40B4-BE49-F238E27FC236}">
              <a16:creationId xmlns="" xmlns:a16="http://schemas.microsoft.com/office/drawing/2014/main" id="{183AD2AB-0F7D-46B1-A9F6-10F84DB92A25}"/>
            </a:ext>
          </a:extLst>
        </xdr:cNvPr>
        <xdr:cNvSpPr txBox="1">
          <a:spLocks noChangeArrowheads="1"/>
        </xdr:cNvSpPr>
      </xdr:nvSpPr>
      <xdr:spPr bwMode="auto">
        <a:xfrm>
          <a:off x="14554200" y="1657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6232" name="Text Box 16">
          <a:extLst>
            <a:ext uri="{FF2B5EF4-FFF2-40B4-BE49-F238E27FC236}">
              <a16:creationId xmlns="" xmlns:a16="http://schemas.microsoft.com/office/drawing/2014/main" id="{18C4E960-5E7B-4E55-B051-7AC43210F2B2}"/>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6233" name="Text Box 17">
          <a:extLst>
            <a:ext uri="{FF2B5EF4-FFF2-40B4-BE49-F238E27FC236}">
              <a16:creationId xmlns="" xmlns:a16="http://schemas.microsoft.com/office/drawing/2014/main" id="{4055856F-0677-4A97-A27A-6D33E344111F}"/>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6234" name="Text Box 18">
          <a:extLst>
            <a:ext uri="{FF2B5EF4-FFF2-40B4-BE49-F238E27FC236}">
              <a16:creationId xmlns="" xmlns:a16="http://schemas.microsoft.com/office/drawing/2014/main" id="{9B3CC449-B5AB-4E48-AE22-7CECE715162A}"/>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6235" name="Text Box 15">
          <a:extLst>
            <a:ext uri="{FF2B5EF4-FFF2-40B4-BE49-F238E27FC236}">
              <a16:creationId xmlns="" xmlns:a16="http://schemas.microsoft.com/office/drawing/2014/main" id="{136EF604-EA0D-44ED-AEFC-CB76A1A5940D}"/>
            </a:ext>
          </a:extLst>
        </xdr:cNvPr>
        <xdr:cNvSpPr txBox="1">
          <a:spLocks noChangeArrowheads="1"/>
        </xdr:cNvSpPr>
      </xdr:nvSpPr>
      <xdr:spPr bwMode="auto">
        <a:xfrm>
          <a:off x="14554200" y="17097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6236" name="Text Box 16">
          <a:extLst>
            <a:ext uri="{FF2B5EF4-FFF2-40B4-BE49-F238E27FC236}">
              <a16:creationId xmlns="" xmlns:a16="http://schemas.microsoft.com/office/drawing/2014/main" id="{8D041639-23B7-478C-AEA3-CE1C39CEA44B}"/>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6237" name="Text Box 17">
          <a:extLst>
            <a:ext uri="{FF2B5EF4-FFF2-40B4-BE49-F238E27FC236}">
              <a16:creationId xmlns="" xmlns:a16="http://schemas.microsoft.com/office/drawing/2014/main" id="{9472C73B-4B52-4A34-8DEF-6F017A23282D}"/>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6243" name="Text Box 18">
          <a:extLst>
            <a:ext uri="{FF2B5EF4-FFF2-40B4-BE49-F238E27FC236}">
              <a16:creationId xmlns="" xmlns:a16="http://schemas.microsoft.com/office/drawing/2014/main" id="{DA69ABE4-CC32-4A1B-BB7F-807FF4B6155B}"/>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6244" name="Text Box 19">
          <a:extLst>
            <a:ext uri="{FF2B5EF4-FFF2-40B4-BE49-F238E27FC236}">
              <a16:creationId xmlns="" xmlns:a16="http://schemas.microsoft.com/office/drawing/2014/main" id="{8508E5EA-DF31-4F4D-9D7D-29A02A5A5EDD}"/>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6245" name="Text Box 16">
          <a:extLst>
            <a:ext uri="{FF2B5EF4-FFF2-40B4-BE49-F238E27FC236}">
              <a16:creationId xmlns="" xmlns:a16="http://schemas.microsoft.com/office/drawing/2014/main" id="{26C7D51D-1489-42CC-9A69-B0D109CEE22F}"/>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6246" name="Text Box 17">
          <a:extLst>
            <a:ext uri="{FF2B5EF4-FFF2-40B4-BE49-F238E27FC236}">
              <a16:creationId xmlns="" xmlns:a16="http://schemas.microsoft.com/office/drawing/2014/main" id="{5FEE8653-2BB4-4E24-BA0C-9A28E7BEEB68}"/>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6247" name="Text Box 18">
          <a:extLst>
            <a:ext uri="{FF2B5EF4-FFF2-40B4-BE49-F238E27FC236}">
              <a16:creationId xmlns="" xmlns:a16="http://schemas.microsoft.com/office/drawing/2014/main" id="{105375FF-6DCD-416C-9746-5E87DB132471}"/>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6248" name="Text Box 19">
          <a:extLst>
            <a:ext uri="{FF2B5EF4-FFF2-40B4-BE49-F238E27FC236}">
              <a16:creationId xmlns="" xmlns:a16="http://schemas.microsoft.com/office/drawing/2014/main" id="{DCC96470-9255-4A64-8B0A-14E927432A10}"/>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6249" name="Text Box 16">
          <a:extLst>
            <a:ext uri="{FF2B5EF4-FFF2-40B4-BE49-F238E27FC236}">
              <a16:creationId xmlns="" xmlns:a16="http://schemas.microsoft.com/office/drawing/2014/main" id="{F294F856-AF39-4FBA-852F-284454C34324}"/>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6250" name="Text Box 17">
          <a:extLst>
            <a:ext uri="{FF2B5EF4-FFF2-40B4-BE49-F238E27FC236}">
              <a16:creationId xmlns="" xmlns:a16="http://schemas.microsoft.com/office/drawing/2014/main" id="{E2D50139-FC68-4FB0-A71D-DD852CCE3944}"/>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6251" name="Text Box 18">
          <a:extLst>
            <a:ext uri="{FF2B5EF4-FFF2-40B4-BE49-F238E27FC236}">
              <a16:creationId xmlns="" xmlns:a16="http://schemas.microsoft.com/office/drawing/2014/main" id="{F84A6899-A5B6-40B7-8FB5-2EFC548EB6DC}"/>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6252" name="Text Box 19">
          <a:extLst>
            <a:ext uri="{FF2B5EF4-FFF2-40B4-BE49-F238E27FC236}">
              <a16:creationId xmlns="" xmlns:a16="http://schemas.microsoft.com/office/drawing/2014/main" id="{43D0F10B-9F4B-40C3-BA07-01567E636767}"/>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6253" name="Text Box 15">
          <a:extLst>
            <a:ext uri="{FF2B5EF4-FFF2-40B4-BE49-F238E27FC236}">
              <a16:creationId xmlns="" xmlns:a16="http://schemas.microsoft.com/office/drawing/2014/main" id="{EEA9DC55-45EB-4965-AC29-CE1FC855CD64}"/>
            </a:ext>
          </a:extLst>
        </xdr:cNvPr>
        <xdr:cNvSpPr txBox="1">
          <a:spLocks noChangeArrowheads="1"/>
        </xdr:cNvSpPr>
      </xdr:nvSpPr>
      <xdr:spPr bwMode="auto">
        <a:xfrm>
          <a:off x="14554200" y="195643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6254" name="Text Box 16">
          <a:extLst>
            <a:ext uri="{FF2B5EF4-FFF2-40B4-BE49-F238E27FC236}">
              <a16:creationId xmlns="" xmlns:a16="http://schemas.microsoft.com/office/drawing/2014/main" id="{CAF76B60-147F-46B0-B874-B9747E572682}"/>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6255" name="Text Box 17">
          <a:extLst>
            <a:ext uri="{FF2B5EF4-FFF2-40B4-BE49-F238E27FC236}">
              <a16:creationId xmlns="" xmlns:a16="http://schemas.microsoft.com/office/drawing/2014/main" id="{D428CF1A-99DF-4F19-85B0-AFFDB279CF0F}"/>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6256" name="Text Box 18">
          <a:extLst>
            <a:ext uri="{FF2B5EF4-FFF2-40B4-BE49-F238E27FC236}">
              <a16:creationId xmlns="" xmlns:a16="http://schemas.microsoft.com/office/drawing/2014/main" id="{00E07D1D-F511-4745-ACFB-028A2FBFDCAD}"/>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6257" name="Text Box 16">
          <a:extLst>
            <a:ext uri="{FF2B5EF4-FFF2-40B4-BE49-F238E27FC236}">
              <a16:creationId xmlns="" xmlns:a16="http://schemas.microsoft.com/office/drawing/2014/main" id="{297F0DC1-8C6B-412E-82C8-148B000BA978}"/>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6258" name="Text Box 17">
          <a:extLst>
            <a:ext uri="{FF2B5EF4-FFF2-40B4-BE49-F238E27FC236}">
              <a16:creationId xmlns="" xmlns:a16="http://schemas.microsoft.com/office/drawing/2014/main" id="{0EFA5F76-E045-4D08-8C56-780242BF6E97}"/>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6259" name="Text Box 18">
          <a:extLst>
            <a:ext uri="{FF2B5EF4-FFF2-40B4-BE49-F238E27FC236}">
              <a16:creationId xmlns="" xmlns:a16="http://schemas.microsoft.com/office/drawing/2014/main" id="{28E0F842-5FFD-40AC-A189-1DC9DAB05919}"/>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6260" name="Text Box 19">
          <a:extLst>
            <a:ext uri="{FF2B5EF4-FFF2-40B4-BE49-F238E27FC236}">
              <a16:creationId xmlns="" xmlns:a16="http://schemas.microsoft.com/office/drawing/2014/main" id="{16E45207-1B93-409C-9F7F-E1EAB0E9B70C}"/>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6261" name="Text Box 16">
          <a:extLst>
            <a:ext uri="{FF2B5EF4-FFF2-40B4-BE49-F238E27FC236}">
              <a16:creationId xmlns="" xmlns:a16="http://schemas.microsoft.com/office/drawing/2014/main" id="{00D1E7AF-8F1C-47CF-AD7E-0933E2C9C3F2}"/>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6262" name="Text Box 17">
          <a:extLst>
            <a:ext uri="{FF2B5EF4-FFF2-40B4-BE49-F238E27FC236}">
              <a16:creationId xmlns="" xmlns:a16="http://schemas.microsoft.com/office/drawing/2014/main" id="{069604E5-0C35-4043-856F-F090D0C4851B}"/>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6263" name="Text Box 18">
          <a:extLst>
            <a:ext uri="{FF2B5EF4-FFF2-40B4-BE49-F238E27FC236}">
              <a16:creationId xmlns="" xmlns:a16="http://schemas.microsoft.com/office/drawing/2014/main" id="{C4F9221F-B3F5-415C-AA2A-AE4C6C859325}"/>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6264" name="Text Box 19">
          <a:extLst>
            <a:ext uri="{FF2B5EF4-FFF2-40B4-BE49-F238E27FC236}">
              <a16:creationId xmlns="" xmlns:a16="http://schemas.microsoft.com/office/drawing/2014/main" id="{DADE1F0C-8520-4962-8A42-00073D0E0CE1}"/>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6265" name="Text Box 15">
          <a:extLst>
            <a:ext uri="{FF2B5EF4-FFF2-40B4-BE49-F238E27FC236}">
              <a16:creationId xmlns="" xmlns:a16="http://schemas.microsoft.com/office/drawing/2014/main" id="{92F657AA-E803-4E3A-947F-EEC3C29F74D2}"/>
            </a:ext>
          </a:extLst>
        </xdr:cNvPr>
        <xdr:cNvSpPr txBox="1">
          <a:spLocks noChangeArrowheads="1"/>
        </xdr:cNvSpPr>
      </xdr:nvSpPr>
      <xdr:spPr bwMode="auto">
        <a:xfrm>
          <a:off x="14554200" y="200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6266" name="Text Box 15">
          <a:extLst>
            <a:ext uri="{FF2B5EF4-FFF2-40B4-BE49-F238E27FC236}">
              <a16:creationId xmlns="" xmlns:a16="http://schemas.microsoft.com/office/drawing/2014/main" id="{0290A9CA-4964-468D-A977-1D0D964D67A4}"/>
            </a:ext>
          </a:extLst>
        </xdr:cNvPr>
        <xdr:cNvSpPr txBox="1">
          <a:spLocks noChangeArrowheads="1"/>
        </xdr:cNvSpPr>
      </xdr:nvSpPr>
      <xdr:spPr bwMode="auto">
        <a:xfrm>
          <a:off x="14554200" y="200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6267" name="Text Box 16">
          <a:extLst>
            <a:ext uri="{FF2B5EF4-FFF2-40B4-BE49-F238E27FC236}">
              <a16:creationId xmlns="" xmlns:a16="http://schemas.microsoft.com/office/drawing/2014/main" id="{15DCFB97-FDC6-40FB-9A6B-C8F25125CABD}"/>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6268" name="Text Box 17">
          <a:extLst>
            <a:ext uri="{FF2B5EF4-FFF2-40B4-BE49-F238E27FC236}">
              <a16:creationId xmlns="" xmlns:a16="http://schemas.microsoft.com/office/drawing/2014/main" id="{5ACFD5F1-E7E8-4EA0-9C52-218A483127BC}"/>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6269" name="Text Box 18">
          <a:extLst>
            <a:ext uri="{FF2B5EF4-FFF2-40B4-BE49-F238E27FC236}">
              <a16:creationId xmlns="" xmlns:a16="http://schemas.microsoft.com/office/drawing/2014/main" id="{CC7FA880-9F7C-4928-8F2E-6AB0589B5B52}"/>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6270" name="Text Box 19">
          <a:extLst>
            <a:ext uri="{FF2B5EF4-FFF2-40B4-BE49-F238E27FC236}">
              <a16:creationId xmlns="" xmlns:a16="http://schemas.microsoft.com/office/drawing/2014/main" id="{48E4C32D-A2D3-4D9A-AB67-E80C26E344B1}"/>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6271" name="Text Box 16">
          <a:extLst>
            <a:ext uri="{FF2B5EF4-FFF2-40B4-BE49-F238E27FC236}">
              <a16:creationId xmlns="" xmlns:a16="http://schemas.microsoft.com/office/drawing/2014/main" id="{22592CBE-BB1D-4E79-88D5-26AF41013EA4}"/>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085" name="Text Box 17">
          <a:extLst>
            <a:ext uri="{FF2B5EF4-FFF2-40B4-BE49-F238E27FC236}">
              <a16:creationId xmlns="" xmlns:a16="http://schemas.microsoft.com/office/drawing/2014/main" id="{75150970-CC8C-450B-A594-B7DC039CAC0D}"/>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086" name="Text Box 18">
          <a:extLst>
            <a:ext uri="{FF2B5EF4-FFF2-40B4-BE49-F238E27FC236}">
              <a16:creationId xmlns="" xmlns:a16="http://schemas.microsoft.com/office/drawing/2014/main" id="{A1285958-5E10-4EEC-9D81-FAFAAC007F5B}"/>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087" name="Text Box 16">
          <a:extLst>
            <a:ext uri="{FF2B5EF4-FFF2-40B4-BE49-F238E27FC236}">
              <a16:creationId xmlns="" xmlns:a16="http://schemas.microsoft.com/office/drawing/2014/main" id="{F5733C43-D5A6-432E-AC9F-286FC9217934}"/>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088" name="Text Box 17">
          <a:extLst>
            <a:ext uri="{FF2B5EF4-FFF2-40B4-BE49-F238E27FC236}">
              <a16:creationId xmlns="" xmlns:a16="http://schemas.microsoft.com/office/drawing/2014/main" id="{374F95C5-77F1-45B5-B5FE-8A9542F9B6CF}"/>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089" name="Text Box 18">
          <a:extLst>
            <a:ext uri="{FF2B5EF4-FFF2-40B4-BE49-F238E27FC236}">
              <a16:creationId xmlns="" xmlns:a16="http://schemas.microsoft.com/office/drawing/2014/main" id="{9EE19397-36F6-4DCF-BF77-1DCE15E5AB5B}"/>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090" name="Text Box 19">
          <a:extLst>
            <a:ext uri="{FF2B5EF4-FFF2-40B4-BE49-F238E27FC236}">
              <a16:creationId xmlns="" xmlns:a16="http://schemas.microsoft.com/office/drawing/2014/main" id="{1808A598-F9DB-42C9-88AE-95C82DD81B79}"/>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091" name="Text Box 16">
          <a:extLst>
            <a:ext uri="{FF2B5EF4-FFF2-40B4-BE49-F238E27FC236}">
              <a16:creationId xmlns="" xmlns:a16="http://schemas.microsoft.com/office/drawing/2014/main" id="{BA4800E5-5AD5-418D-844A-41B626B57F35}"/>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092" name="Text Box 17">
          <a:extLst>
            <a:ext uri="{FF2B5EF4-FFF2-40B4-BE49-F238E27FC236}">
              <a16:creationId xmlns="" xmlns:a16="http://schemas.microsoft.com/office/drawing/2014/main" id="{DAD44D85-2D18-4AB0-86C7-5F4D6C24D973}"/>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093" name="Text Box 18">
          <a:extLst>
            <a:ext uri="{FF2B5EF4-FFF2-40B4-BE49-F238E27FC236}">
              <a16:creationId xmlns="" xmlns:a16="http://schemas.microsoft.com/office/drawing/2014/main" id="{EC7882EC-EB8C-4247-B3A7-E2281CB9B6BB}"/>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094" name="Text Box 19">
          <a:extLst>
            <a:ext uri="{FF2B5EF4-FFF2-40B4-BE49-F238E27FC236}">
              <a16:creationId xmlns="" xmlns:a16="http://schemas.microsoft.com/office/drawing/2014/main" id="{30824E3C-F438-4B55-8509-FC06AB89B0C0}"/>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95" name="Text Box 16">
          <a:extLst>
            <a:ext uri="{FF2B5EF4-FFF2-40B4-BE49-F238E27FC236}">
              <a16:creationId xmlns="" xmlns:a16="http://schemas.microsoft.com/office/drawing/2014/main" id="{587EAFFB-07F6-4E71-8F43-BEA775A3C983}"/>
            </a:ext>
          </a:extLst>
        </xdr:cNvPr>
        <xdr:cNvSpPr txBox="1">
          <a:spLocks noChangeArrowheads="1"/>
        </xdr:cNvSpPr>
      </xdr:nvSpPr>
      <xdr:spPr bwMode="auto">
        <a:xfrm>
          <a:off x="14554200"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96" name="Text Box 17">
          <a:extLst>
            <a:ext uri="{FF2B5EF4-FFF2-40B4-BE49-F238E27FC236}">
              <a16:creationId xmlns="" xmlns:a16="http://schemas.microsoft.com/office/drawing/2014/main" id="{5EB3331B-81BD-4F90-A538-788AF7AC4149}"/>
            </a:ext>
          </a:extLst>
        </xdr:cNvPr>
        <xdr:cNvSpPr txBox="1">
          <a:spLocks noChangeArrowheads="1"/>
        </xdr:cNvSpPr>
      </xdr:nvSpPr>
      <xdr:spPr bwMode="auto">
        <a:xfrm>
          <a:off x="14554200"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97" name="Text Box 18">
          <a:extLst>
            <a:ext uri="{FF2B5EF4-FFF2-40B4-BE49-F238E27FC236}">
              <a16:creationId xmlns="" xmlns:a16="http://schemas.microsoft.com/office/drawing/2014/main" id="{ED6061BF-3EAE-4F98-8D5D-DF1D0AF8A793}"/>
            </a:ext>
          </a:extLst>
        </xdr:cNvPr>
        <xdr:cNvSpPr txBox="1">
          <a:spLocks noChangeArrowheads="1"/>
        </xdr:cNvSpPr>
      </xdr:nvSpPr>
      <xdr:spPr bwMode="auto">
        <a:xfrm>
          <a:off x="14554200"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98" name="Text Box 19">
          <a:extLst>
            <a:ext uri="{FF2B5EF4-FFF2-40B4-BE49-F238E27FC236}">
              <a16:creationId xmlns="" xmlns:a16="http://schemas.microsoft.com/office/drawing/2014/main" id="{20786F41-8B93-4039-B491-2DE294ABBDA2}"/>
            </a:ext>
          </a:extLst>
        </xdr:cNvPr>
        <xdr:cNvSpPr txBox="1">
          <a:spLocks noChangeArrowheads="1"/>
        </xdr:cNvSpPr>
      </xdr:nvSpPr>
      <xdr:spPr bwMode="auto">
        <a:xfrm>
          <a:off x="14554200"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99" name="Text Box 16">
          <a:extLst>
            <a:ext uri="{FF2B5EF4-FFF2-40B4-BE49-F238E27FC236}">
              <a16:creationId xmlns="" xmlns:a16="http://schemas.microsoft.com/office/drawing/2014/main" id="{FE94B8E5-4889-48D6-AED0-C614D11A57C2}"/>
            </a:ext>
          </a:extLst>
        </xdr:cNvPr>
        <xdr:cNvSpPr txBox="1">
          <a:spLocks noChangeArrowheads="1"/>
        </xdr:cNvSpPr>
      </xdr:nvSpPr>
      <xdr:spPr bwMode="auto">
        <a:xfrm>
          <a:off x="14554200"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100" name="Text Box 17">
          <a:extLst>
            <a:ext uri="{FF2B5EF4-FFF2-40B4-BE49-F238E27FC236}">
              <a16:creationId xmlns="" xmlns:a16="http://schemas.microsoft.com/office/drawing/2014/main" id="{CC740B8F-DD75-40A6-8236-0EE631E022C2}"/>
            </a:ext>
          </a:extLst>
        </xdr:cNvPr>
        <xdr:cNvSpPr txBox="1">
          <a:spLocks noChangeArrowheads="1"/>
        </xdr:cNvSpPr>
      </xdr:nvSpPr>
      <xdr:spPr bwMode="auto">
        <a:xfrm>
          <a:off x="14554200"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17</xdr:row>
      <xdr:rowOff>15875</xdr:rowOff>
    </xdr:from>
    <xdr:ext cx="95250" cy="171450"/>
    <xdr:sp macro="" textlink="">
      <xdr:nvSpPr>
        <xdr:cNvPr id="2101" name="Text Box 18">
          <a:extLst>
            <a:ext uri="{FF2B5EF4-FFF2-40B4-BE49-F238E27FC236}">
              <a16:creationId xmlns="" xmlns:a16="http://schemas.microsoft.com/office/drawing/2014/main" id="{95144FE5-D22E-4473-8144-9BE822798446}"/>
            </a:ext>
          </a:extLst>
        </xdr:cNvPr>
        <xdr:cNvSpPr txBox="1">
          <a:spLocks noChangeArrowheads="1"/>
        </xdr:cNvSpPr>
      </xdr:nvSpPr>
      <xdr:spPr bwMode="auto">
        <a:xfrm>
          <a:off x="14546262" y="882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102" name="Text Box 16">
          <a:extLst>
            <a:ext uri="{FF2B5EF4-FFF2-40B4-BE49-F238E27FC236}">
              <a16:creationId xmlns="" xmlns:a16="http://schemas.microsoft.com/office/drawing/2014/main" id="{24B0C4EC-5143-4EBF-AD1D-473F606B1C17}"/>
            </a:ext>
          </a:extLst>
        </xdr:cNvPr>
        <xdr:cNvSpPr txBox="1">
          <a:spLocks noChangeArrowheads="1"/>
        </xdr:cNvSpPr>
      </xdr:nvSpPr>
      <xdr:spPr bwMode="auto">
        <a:xfrm>
          <a:off x="17668875"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103" name="Text Box 17">
          <a:extLst>
            <a:ext uri="{FF2B5EF4-FFF2-40B4-BE49-F238E27FC236}">
              <a16:creationId xmlns="" xmlns:a16="http://schemas.microsoft.com/office/drawing/2014/main" id="{491AAFF9-AD2A-423B-9DC6-7DC0CD6AD9C3}"/>
            </a:ext>
          </a:extLst>
        </xdr:cNvPr>
        <xdr:cNvSpPr txBox="1">
          <a:spLocks noChangeArrowheads="1"/>
        </xdr:cNvSpPr>
      </xdr:nvSpPr>
      <xdr:spPr bwMode="auto">
        <a:xfrm>
          <a:off x="17668875"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104" name="Text Box 18">
          <a:extLst>
            <a:ext uri="{FF2B5EF4-FFF2-40B4-BE49-F238E27FC236}">
              <a16:creationId xmlns="" xmlns:a16="http://schemas.microsoft.com/office/drawing/2014/main" id="{7881C5C0-2DF8-403F-BB1F-44188AB91621}"/>
            </a:ext>
          </a:extLst>
        </xdr:cNvPr>
        <xdr:cNvSpPr txBox="1">
          <a:spLocks noChangeArrowheads="1"/>
        </xdr:cNvSpPr>
      </xdr:nvSpPr>
      <xdr:spPr bwMode="auto">
        <a:xfrm>
          <a:off x="17668875"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105" name="Text Box 19">
          <a:extLst>
            <a:ext uri="{FF2B5EF4-FFF2-40B4-BE49-F238E27FC236}">
              <a16:creationId xmlns="" xmlns:a16="http://schemas.microsoft.com/office/drawing/2014/main" id="{BC413BA1-FE4A-4212-BDB0-C1BE5464E0AD}"/>
            </a:ext>
          </a:extLst>
        </xdr:cNvPr>
        <xdr:cNvSpPr txBox="1">
          <a:spLocks noChangeArrowheads="1"/>
        </xdr:cNvSpPr>
      </xdr:nvSpPr>
      <xdr:spPr bwMode="auto">
        <a:xfrm>
          <a:off x="17668875"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106" name="Text Box 16">
          <a:extLst>
            <a:ext uri="{FF2B5EF4-FFF2-40B4-BE49-F238E27FC236}">
              <a16:creationId xmlns="" xmlns:a16="http://schemas.microsoft.com/office/drawing/2014/main" id="{05BED1F0-F46D-45F9-8A3C-65EE973FCEF4}"/>
            </a:ext>
          </a:extLst>
        </xdr:cNvPr>
        <xdr:cNvSpPr txBox="1">
          <a:spLocks noChangeArrowheads="1"/>
        </xdr:cNvSpPr>
      </xdr:nvSpPr>
      <xdr:spPr bwMode="auto">
        <a:xfrm>
          <a:off x="17668875" y="8810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2107" name="Text Box 15">
          <a:extLst>
            <a:ext uri="{FF2B5EF4-FFF2-40B4-BE49-F238E27FC236}">
              <a16:creationId xmlns="" xmlns:a16="http://schemas.microsoft.com/office/drawing/2014/main" id="{C8A5CBE2-D150-4BA5-BF95-698C71866BD5}"/>
            </a:ext>
          </a:extLst>
        </xdr:cNvPr>
        <xdr:cNvSpPr txBox="1">
          <a:spLocks noChangeArrowheads="1"/>
        </xdr:cNvSpPr>
      </xdr:nvSpPr>
      <xdr:spPr bwMode="auto">
        <a:xfrm>
          <a:off x="14554200" y="93154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213632"/>
    <xdr:sp macro="" textlink="">
      <xdr:nvSpPr>
        <xdr:cNvPr id="2108" name="Text Box 15">
          <a:extLst>
            <a:ext uri="{FF2B5EF4-FFF2-40B4-BE49-F238E27FC236}">
              <a16:creationId xmlns="" xmlns:a16="http://schemas.microsoft.com/office/drawing/2014/main" id="{0378C89B-F1CC-4B86-822E-3BA4E249E23F}"/>
            </a:ext>
          </a:extLst>
        </xdr:cNvPr>
        <xdr:cNvSpPr txBox="1">
          <a:spLocks noChangeArrowheads="1"/>
        </xdr:cNvSpPr>
      </xdr:nvSpPr>
      <xdr:spPr bwMode="auto">
        <a:xfrm>
          <a:off x="14554200" y="9315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09" name="Text Box 16">
          <a:extLst>
            <a:ext uri="{FF2B5EF4-FFF2-40B4-BE49-F238E27FC236}">
              <a16:creationId xmlns="" xmlns:a16="http://schemas.microsoft.com/office/drawing/2014/main" id="{DCB481D1-A525-4A13-AB06-DE558FB2AFDC}"/>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10" name="Text Box 17">
          <a:extLst>
            <a:ext uri="{FF2B5EF4-FFF2-40B4-BE49-F238E27FC236}">
              <a16:creationId xmlns="" xmlns:a16="http://schemas.microsoft.com/office/drawing/2014/main" id="{6DF06F0D-043C-4229-9994-7863FE0E7D1F}"/>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11" name="Text Box 18">
          <a:extLst>
            <a:ext uri="{FF2B5EF4-FFF2-40B4-BE49-F238E27FC236}">
              <a16:creationId xmlns="" xmlns:a16="http://schemas.microsoft.com/office/drawing/2014/main" id="{7325B799-CED7-4566-A182-DFCFB6D6476D}"/>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12" name="Text Box 19">
          <a:extLst>
            <a:ext uri="{FF2B5EF4-FFF2-40B4-BE49-F238E27FC236}">
              <a16:creationId xmlns="" xmlns:a16="http://schemas.microsoft.com/office/drawing/2014/main" id="{C7C483E4-1BE9-47E7-9A51-D0FE5BBFD162}"/>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504825</xdr:rowOff>
    </xdr:from>
    <xdr:ext cx="95250" cy="442269"/>
    <xdr:sp macro="" textlink="">
      <xdr:nvSpPr>
        <xdr:cNvPr id="2113" name="Text Box 15">
          <a:extLst>
            <a:ext uri="{FF2B5EF4-FFF2-40B4-BE49-F238E27FC236}">
              <a16:creationId xmlns="" xmlns:a16="http://schemas.microsoft.com/office/drawing/2014/main" id="{B75B0EB3-FE7B-4292-BED5-CBC4E507E9B3}"/>
            </a:ext>
          </a:extLst>
        </xdr:cNvPr>
        <xdr:cNvSpPr txBox="1">
          <a:spLocks noChangeArrowheads="1"/>
        </xdr:cNvSpPr>
      </xdr:nvSpPr>
      <xdr:spPr bwMode="auto">
        <a:xfrm>
          <a:off x="14554200" y="11449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14" name="Text Box 16">
          <a:extLst>
            <a:ext uri="{FF2B5EF4-FFF2-40B4-BE49-F238E27FC236}">
              <a16:creationId xmlns="" xmlns:a16="http://schemas.microsoft.com/office/drawing/2014/main" id="{4B75060C-ECE8-482F-9FEA-675F0421A6EB}"/>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15" name="Text Box 17">
          <a:extLst>
            <a:ext uri="{FF2B5EF4-FFF2-40B4-BE49-F238E27FC236}">
              <a16:creationId xmlns="" xmlns:a16="http://schemas.microsoft.com/office/drawing/2014/main" id="{AF02A217-5C03-40C0-9238-1AB8C66C7A2D}"/>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16" name="Text Box 18">
          <a:extLst>
            <a:ext uri="{FF2B5EF4-FFF2-40B4-BE49-F238E27FC236}">
              <a16:creationId xmlns="" xmlns:a16="http://schemas.microsoft.com/office/drawing/2014/main" id="{38859B26-FD0B-49AF-8496-6F284E851432}"/>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17" name="Text Box 16">
          <a:extLst>
            <a:ext uri="{FF2B5EF4-FFF2-40B4-BE49-F238E27FC236}">
              <a16:creationId xmlns="" xmlns:a16="http://schemas.microsoft.com/office/drawing/2014/main" id="{2584996A-BBC8-42D5-806C-319CF3F2D641}"/>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18" name="Text Box 17">
          <a:extLst>
            <a:ext uri="{FF2B5EF4-FFF2-40B4-BE49-F238E27FC236}">
              <a16:creationId xmlns="" xmlns:a16="http://schemas.microsoft.com/office/drawing/2014/main" id="{081F35FD-483C-481F-904A-D8E28E40B963}"/>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19" name="Text Box 18">
          <a:extLst>
            <a:ext uri="{FF2B5EF4-FFF2-40B4-BE49-F238E27FC236}">
              <a16:creationId xmlns="" xmlns:a16="http://schemas.microsoft.com/office/drawing/2014/main" id="{D84DD9C6-06E0-49CC-916B-C4DEA1F35922}"/>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20" name="Text Box 19">
          <a:extLst>
            <a:ext uri="{FF2B5EF4-FFF2-40B4-BE49-F238E27FC236}">
              <a16:creationId xmlns="" xmlns:a16="http://schemas.microsoft.com/office/drawing/2014/main" id="{14BE21F0-A77F-4A4B-BD21-62C36FF043A2}"/>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21" name="Text Box 16">
          <a:extLst>
            <a:ext uri="{FF2B5EF4-FFF2-40B4-BE49-F238E27FC236}">
              <a16:creationId xmlns="" xmlns:a16="http://schemas.microsoft.com/office/drawing/2014/main" id="{070195DD-FDA5-44DE-B425-21F09EBB300E}"/>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22" name="Text Box 17">
          <a:extLst>
            <a:ext uri="{FF2B5EF4-FFF2-40B4-BE49-F238E27FC236}">
              <a16:creationId xmlns="" xmlns:a16="http://schemas.microsoft.com/office/drawing/2014/main" id="{6A81D5B3-A37F-4834-985D-D265EEFFDABE}"/>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23" name="Text Box 18">
          <a:extLst>
            <a:ext uri="{FF2B5EF4-FFF2-40B4-BE49-F238E27FC236}">
              <a16:creationId xmlns="" xmlns:a16="http://schemas.microsoft.com/office/drawing/2014/main" id="{A131E854-B089-4F48-BD6D-A91A577FF595}"/>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124" name="Text Box 15">
          <a:extLst>
            <a:ext uri="{FF2B5EF4-FFF2-40B4-BE49-F238E27FC236}">
              <a16:creationId xmlns="" xmlns:a16="http://schemas.microsoft.com/office/drawing/2014/main" id="{27D5FE6B-7189-412F-ACB7-FA231E8CDE82}"/>
            </a:ext>
          </a:extLst>
        </xdr:cNvPr>
        <xdr:cNvSpPr txBox="1">
          <a:spLocks noChangeArrowheads="1"/>
        </xdr:cNvSpPr>
      </xdr:nvSpPr>
      <xdr:spPr bwMode="auto">
        <a:xfrm>
          <a:off x="14582775" y="1216236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25" name="Text Box 16">
          <a:extLst>
            <a:ext uri="{FF2B5EF4-FFF2-40B4-BE49-F238E27FC236}">
              <a16:creationId xmlns="" xmlns:a16="http://schemas.microsoft.com/office/drawing/2014/main" id="{32128091-6F46-4E20-8E35-3CA31C6E0063}"/>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26" name="Text Box 17">
          <a:extLst>
            <a:ext uri="{FF2B5EF4-FFF2-40B4-BE49-F238E27FC236}">
              <a16:creationId xmlns="" xmlns:a16="http://schemas.microsoft.com/office/drawing/2014/main" id="{79142AF2-CE22-4183-931B-DC13E74D60A5}"/>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27" name="Text Box 18">
          <a:extLst>
            <a:ext uri="{FF2B5EF4-FFF2-40B4-BE49-F238E27FC236}">
              <a16:creationId xmlns="" xmlns:a16="http://schemas.microsoft.com/office/drawing/2014/main" id="{3BFF87A9-7EFF-4CEC-8446-28361C40CA82}"/>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28" name="Text Box 19">
          <a:extLst>
            <a:ext uri="{FF2B5EF4-FFF2-40B4-BE49-F238E27FC236}">
              <a16:creationId xmlns="" xmlns:a16="http://schemas.microsoft.com/office/drawing/2014/main" id="{64142620-909D-4B75-BE6A-20C6E07B978A}"/>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29" name="Text Box 16">
          <a:extLst>
            <a:ext uri="{FF2B5EF4-FFF2-40B4-BE49-F238E27FC236}">
              <a16:creationId xmlns="" xmlns:a16="http://schemas.microsoft.com/office/drawing/2014/main" id="{9C42857F-DDB2-4177-BF70-EF5BB554D528}"/>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30" name="Text Box 17">
          <a:extLst>
            <a:ext uri="{FF2B5EF4-FFF2-40B4-BE49-F238E27FC236}">
              <a16:creationId xmlns="" xmlns:a16="http://schemas.microsoft.com/office/drawing/2014/main" id="{0C5495F4-1A64-4FEB-9078-32D64F5C6F77}"/>
            </a:ext>
          </a:extLst>
        </xdr:cNvPr>
        <xdr:cNvSpPr txBox="1">
          <a:spLocks noChangeArrowheads="1"/>
        </xdr:cNvSpPr>
      </xdr:nvSpPr>
      <xdr:spPr bwMode="auto">
        <a:xfrm>
          <a:off x="14554200"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21</xdr:row>
      <xdr:rowOff>15875</xdr:rowOff>
    </xdr:from>
    <xdr:ext cx="95250" cy="171450"/>
    <xdr:sp macro="" textlink="">
      <xdr:nvSpPr>
        <xdr:cNvPr id="2131" name="Text Box 18">
          <a:extLst>
            <a:ext uri="{FF2B5EF4-FFF2-40B4-BE49-F238E27FC236}">
              <a16:creationId xmlns="" xmlns:a16="http://schemas.microsoft.com/office/drawing/2014/main" id="{F28FEFDC-EEE0-4C69-B6E0-F6526B198C87}"/>
            </a:ext>
          </a:extLst>
        </xdr:cNvPr>
        <xdr:cNvSpPr txBox="1">
          <a:spLocks noChangeArrowheads="1"/>
        </xdr:cNvSpPr>
      </xdr:nvSpPr>
      <xdr:spPr bwMode="auto">
        <a:xfrm>
          <a:off x="14546262" y="1200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32" name="Text Box 16">
          <a:extLst>
            <a:ext uri="{FF2B5EF4-FFF2-40B4-BE49-F238E27FC236}">
              <a16:creationId xmlns="" xmlns:a16="http://schemas.microsoft.com/office/drawing/2014/main" id="{028A6CEC-F41B-4FA4-A680-813A424F0117}"/>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33" name="Text Box 17">
          <a:extLst>
            <a:ext uri="{FF2B5EF4-FFF2-40B4-BE49-F238E27FC236}">
              <a16:creationId xmlns="" xmlns:a16="http://schemas.microsoft.com/office/drawing/2014/main" id="{888DED2F-039D-4CEB-90B1-A2310608E34E}"/>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34" name="Text Box 18">
          <a:extLst>
            <a:ext uri="{FF2B5EF4-FFF2-40B4-BE49-F238E27FC236}">
              <a16:creationId xmlns="" xmlns:a16="http://schemas.microsoft.com/office/drawing/2014/main" id="{243C1EDE-6DC3-4422-9064-71B491029ACF}"/>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35" name="Text Box 19">
          <a:extLst>
            <a:ext uri="{FF2B5EF4-FFF2-40B4-BE49-F238E27FC236}">
              <a16:creationId xmlns="" xmlns:a16="http://schemas.microsoft.com/office/drawing/2014/main" id="{6F16F07E-EA2F-45E8-A97E-271BDE682245}"/>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36" name="Text Box 16">
          <a:extLst>
            <a:ext uri="{FF2B5EF4-FFF2-40B4-BE49-F238E27FC236}">
              <a16:creationId xmlns="" xmlns:a16="http://schemas.microsoft.com/office/drawing/2014/main" id="{2304C754-2B73-422D-B367-7974DF67B8F1}"/>
            </a:ext>
          </a:extLst>
        </xdr:cNvPr>
        <xdr:cNvSpPr txBox="1">
          <a:spLocks noChangeArrowheads="1"/>
        </xdr:cNvSpPr>
      </xdr:nvSpPr>
      <xdr:spPr bwMode="auto">
        <a:xfrm>
          <a:off x="17668875" y="11991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137" name="Text Box 15">
          <a:extLst>
            <a:ext uri="{FF2B5EF4-FFF2-40B4-BE49-F238E27FC236}">
              <a16:creationId xmlns="" xmlns:a16="http://schemas.microsoft.com/office/drawing/2014/main" id="{15F457D4-B78E-4108-98FF-F8A054C90C1E}"/>
            </a:ext>
          </a:extLst>
        </xdr:cNvPr>
        <xdr:cNvSpPr txBox="1">
          <a:spLocks noChangeArrowheads="1"/>
        </xdr:cNvSpPr>
      </xdr:nvSpPr>
      <xdr:spPr bwMode="auto">
        <a:xfrm>
          <a:off x="14554200" y="1249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138" name="Text Box 15">
          <a:extLst>
            <a:ext uri="{FF2B5EF4-FFF2-40B4-BE49-F238E27FC236}">
              <a16:creationId xmlns="" xmlns:a16="http://schemas.microsoft.com/office/drawing/2014/main" id="{96AB69FE-C455-4448-8884-3F2E385DB613}"/>
            </a:ext>
          </a:extLst>
        </xdr:cNvPr>
        <xdr:cNvSpPr txBox="1">
          <a:spLocks noChangeArrowheads="1"/>
        </xdr:cNvSpPr>
      </xdr:nvSpPr>
      <xdr:spPr bwMode="auto">
        <a:xfrm>
          <a:off x="14582775" y="1216236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139" name="Text Box 16">
          <a:extLst>
            <a:ext uri="{FF2B5EF4-FFF2-40B4-BE49-F238E27FC236}">
              <a16:creationId xmlns="" xmlns:a16="http://schemas.microsoft.com/office/drawing/2014/main" id="{2D864963-E215-423B-8481-73246B9328EF}"/>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140" name="Text Box 17">
          <a:extLst>
            <a:ext uri="{FF2B5EF4-FFF2-40B4-BE49-F238E27FC236}">
              <a16:creationId xmlns="" xmlns:a16="http://schemas.microsoft.com/office/drawing/2014/main" id="{2164EDF6-ACF6-457A-A8DE-EFEA0C51B67B}"/>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141" name="Text Box 18">
          <a:extLst>
            <a:ext uri="{FF2B5EF4-FFF2-40B4-BE49-F238E27FC236}">
              <a16:creationId xmlns="" xmlns:a16="http://schemas.microsoft.com/office/drawing/2014/main" id="{03AD36E2-3028-48D5-90B3-B6E6F3D3A199}"/>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142" name="Text Box 19">
          <a:extLst>
            <a:ext uri="{FF2B5EF4-FFF2-40B4-BE49-F238E27FC236}">
              <a16:creationId xmlns="" xmlns:a16="http://schemas.microsoft.com/office/drawing/2014/main" id="{CACAEF93-1E09-4B1D-A099-619637A55CD3}"/>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143" name="Text Box 16">
          <a:extLst>
            <a:ext uri="{FF2B5EF4-FFF2-40B4-BE49-F238E27FC236}">
              <a16:creationId xmlns="" xmlns:a16="http://schemas.microsoft.com/office/drawing/2014/main" id="{31FB4F36-51A6-40EC-81F0-70054B65998C}"/>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144" name="Text Box 17">
          <a:extLst>
            <a:ext uri="{FF2B5EF4-FFF2-40B4-BE49-F238E27FC236}">
              <a16:creationId xmlns="" xmlns:a16="http://schemas.microsoft.com/office/drawing/2014/main" id="{F9058C4C-433E-4EF3-8000-E18D4AF6B800}"/>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3820" name="Text Box 18">
          <a:extLst>
            <a:ext uri="{FF2B5EF4-FFF2-40B4-BE49-F238E27FC236}">
              <a16:creationId xmlns="" xmlns:a16="http://schemas.microsoft.com/office/drawing/2014/main" id="{B6D70465-E9C0-4D7F-9FF6-5BA220029C3F}"/>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3821" name="Text Box 16">
          <a:extLst>
            <a:ext uri="{FF2B5EF4-FFF2-40B4-BE49-F238E27FC236}">
              <a16:creationId xmlns="" xmlns:a16="http://schemas.microsoft.com/office/drawing/2014/main" id="{8FE60920-27F5-4437-90E4-91C31865E5C5}"/>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3822" name="Text Box 17">
          <a:extLst>
            <a:ext uri="{FF2B5EF4-FFF2-40B4-BE49-F238E27FC236}">
              <a16:creationId xmlns="" xmlns:a16="http://schemas.microsoft.com/office/drawing/2014/main" id="{6B10B214-5E65-4429-877B-BF19D0D0B772}"/>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3823" name="Text Box 18">
          <a:extLst>
            <a:ext uri="{FF2B5EF4-FFF2-40B4-BE49-F238E27FC236}">
              <a16:creationId xmlns="" xmlns:a16="http://schemas.microsoft.com/office/drawing/2014/main" id="{4151009D-01AD-427F-AA1A-DC85B40EA822}"/>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3824" name="Text Box 19">
          <a:extLst>
            <a:ext uri="{FF2B5EF4-FFF2-40B4-BE49-F238E27FC236}">
              <a16:creationId xmlns="" xmlns:a16="http://schemas.microsoft.com/office/drawing/2014/main" id="{D07E8024-E5EC-4351-8BA9-12F55245586A}"/>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3825" name="Text Box 16">
          <a:extLst>
            <a:ext uri="{FF2B5EF4-FFF2-40B4-BE49-F238E27FC236}">
              <a16:creationId xmlns="" xmlns:a16="http://schemas.microsoft.com/office/drawing/2014/main" id="{BE74DE93-DDD7-4CBB-9718-B5D5B6E96376}"/>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3826" name="Text Box 17">
          <a:extLst>
            <a:ext uri="{FF2B5EF4-FFF2-40B4-BE49-F238E27FC236}">
              <a16:creationId xmlns="" xmlns:a16="http://schemas.microsoft.com/office/drawing/2014/main" id="{610136A6-B754-4E30-A59C-BF3F6D507CDE}"/>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3827" name="Text Box 18">
          <a:extLst>
            <a:ext uri="{FF2B5EF4-FFF2-40B4-BE49-F238E27FC236}">
              <a16:creationId xmlns="" xmlns:a16="http://schemas.microsoft.com/office/drawing/2014/main" id="{02B711E1-042C-498A-B93A-7EFF2DAAD40E}"/>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3828" name="Text Box 19">
          <a:extLst>
            <a:ext uri="{FF2B5EF4-FFF2-40B4-BE49-F238E27FC236}">
              <a16:creationId xmlns="" xmlns:a16="http://schemas.microsoft.com/office/drawing/2014/main" id="{6E27D4AD-E3F9-40BD-92D3-A45A28FD64BE}"/>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3829" name="Text Box 15">
          <a:extLst>
            <a:ext uri="{FF2B5EF4-FFF2-40B4-BE49-F238E27FC236}">
              <a16:creationId xmlns="" xmlns:a16="http://schemas.microsoft.com/office/drawing/2014/main" id="{C6F4B075-7ADC-4C98-A9CE-1FBE313333B8}"/>
            </a:ext>
          </a:extLst>
        </xdr:cNvPr>
        <xdr:cNvSpPr txBox="1">
          <a:spLocks noChangeArrowheads="1"/>
        </xdr:cNvSpPr>
      </xdr:nvSpPr>
      <xdr:spPr bwMode="auto">
        <a:xfrm>
          <a:off x="14554200" y="124968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213632"/>
    <xdr:sp macro="" textlink="">
      <xdr:nvSpPr>
        <xdr:cNvPr id="3830" name="Text Box 15">
          <a:extLst>
            <a:ext uri="{FF2B5EF4-FFF2-40B4-BE49-F238E27FC236}">
              <a16:creationId xmlns="" xmlns:a16="http://schemas.microsoft.com/office/drawing/2014/main" id="{AA3F3775-16B9-4A01-B79F-19BFE896C934}"/>
            </a:ext>
          </a:extLst>
        </xdr:cNvPr>
        <xdr:cNvSpPr txBox="1">
          <a:spLocks noChangeArrowheads="1"/>
        </xdr:cNvSpPr>
      </xdr:nvSpPr>
      <xdr:spPr bwMode="auto">
        <a:xfrm>
          <a:off x="14554200" y="124968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3831" name="Text Box 16">
          <a:extLst>
            <a:ext uri="{FF2B5EF4-FFF2-40B4-BE49-F238E27FC236}">
              <a16:creationId xmlns="" xmlns:a16="http://schemas.microsoft.com/office/drawing/2014/main" id="{1C17A5A5-3E8D-48C8-92D8-9F7F5F95F5CD}"/>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3832" name="Text Box 17">
          <a:extLst>
            <a:ext uri="{FF2B5EF4-FFF2-40B4-BE49-F238E27FC236}">
              <a16:creationId xmlns="" xmlns:a16="http://schemas.microsoft.com/office/drawing/2014/main" id="{5C8A4F2C-FCCC-456E-8227-FC20E56A7F6D}"/>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3833" name="Text Box 18">
          <a:extLst>
            <a:ext uri="{FF2B5EF4-FFF2-40B4-BE49-F238E27FC236}">
              <a16:creationId xmlns="" xmlns:a16="http://schemas.microsoft.com/office/drawing/2014/main" id="{1DC5A42F-CE59-4DD5-8C1D-22069DC1A809}"/>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3834" name="Text Box 19">
          <a:extLst>
            <a:ext uri="{FF2B5EF4-FFF2-40B4-BE49-F238E27FC236}">
              <a16:creationId xmlns="" xmlns:a16="http://schemas.microsoft.com/office/drawing/2014/main" id="{A68250C1-91C7-427D-A77B-DD471ED09037}"/>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504825</xdr:rowOff>
    </xdr:from>
    <xdr:ext cx="95250" cy="442269"/>
    <xdr:sp macro="" textlink="">
      <xdr:nvSpPr>
        <xdr:cNvPr id="3835" name="Text Box 15">
          <a:extLst>
            <a:ext uri="{FF2B5EF4-FFF2-40B4-BE49-F238E27FC236}">
              <a16:creationId xmlns="" xmlns:a16="http://schemas.microsoft.com/office/drawing/2014/main" id="{E80E4D77-65A7-4AE1-BFE5-44272CC82539}"/>
            </a:ext>
          </a:extLst>
        </xdr:cNvPr>
        <xdr:cNvSpPr txBox="1">
          <a:spLocks noChangeArrowheads="1"/>
        </xdr:cNvSpPr>
      </xdr:nvSpPr>
      <xdr:spPr bwMode="auto">
        <a:xfrm>
          <a:off x="14554200" y="1443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3836" name="Text Box 16">
          <a:extLst>
            <a:ext uri="{FF2B5EF4-FFF2-40B4-BE49-F238E27FC236}">
              <a16:creationId xmlns="" xmlns:a16="http://schemas.microsoft.com/office/drawing/2014/main" id="{2DE01860-6844-444A-B923-081CA222B833}"/>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3837" name="Text Box 17">
          <a:extLst>
            <a:ext uri="{FF2B5EF4-FFF2-40B4-BE49-F238E27FC236}">
              <a16:creationId xmlns="" xmlns:a16="http://schemas.microsoft.com/office/drawing/2014/main" id="{BCECB50C-2541-4A00-B05D-FB7FC542085D}"/>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3838" name="Text Box 18">
          <a:extLst>
            <a:ext uri="{FF2B5EF4-FFF2-40B4-BE49-F238E27FC236}">
              <a16:creationId xmlns="" xmlns:a16="http://schemas.microsoft.com/office/drawing/2014/main" id="{FB2E0590-714A-46DB-AF3B-6E941F7D5563}"/>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3839" name="Text Box 16">
          <a:extLst>
            <a:ext uri="{FF2B5EF4-FFF2-40B4-BE49-F238E27FC236}">
              <a16:creationId xmlns="" xmlns:a16="http://schemas.microsoft.com/office/drawing/2014/main" id="{1688F73E-3BF7-4344-9257-989FE8402E78}"/>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6272" name="Text Box 17">
          <a:extLst>
            <a:ext uri="{FF2B5EF4-FFF2-40B4-BE49-F238E27FC236}">
              <a16:creationId xmlns="" xmlns:a16="http://schemas.microsoft.com/office/drawing/2014/main" id="{55BFAB4B-3DDD-43D6-8F0B-B27A3897711D}"/>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6273" name="Text Box 18">
          <a:extLst>
            <a:ext uri="{FF2B5EF4-FFF2-40B4-BE49-F238E27FC236}">
              <a16:creationId xmlns="" xmlns:a16="http://schemas.microsoft.com/office/drawing/2014/main" id="{03D39C67-5C13-409E-93B9-8753987732AB}"/>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6274" name="Text Box 19">
          <a:extLst>
            <a:ext uri="{FF2B5EF4-FFF2-40B4-BE49-F238E27FC236}">
              <a16:creationId xmlns="" xmlns:a16="http://schemas.microsoft.com/office/drawing/2014/main" id="{0CBC2CE2-50FF-4CD5-A6BC-6C13E00C80C7}"/>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6275" name="Text Box 16">
          <a:extLst>
            <a:ext uri="{FF2B5EF4-FFF2-40B4-BE49-F238E27FC236}">
              <a16:creationId xmlns="" xmlns:a16="http://schemas.microsoft.com/office/drawing/2014/main" id="{30BE610D-79D7-4E85-9585-FD96E9FBDA6D}"/>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6276" name="Text Box 17">
          <a:extLst>
            <a:ext uri="{FF2B5EF4-FFF2-40B4-BE49-F238E27FC236}">
              <a16:creationId xmlns="" xmlns:a16="http://schemas.microsoft.com/office/drawing/2014/main" id="{01403597-E19C-4C22-BEDC-7AC5A0034A60}"/>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6277" name="Text Box 18">
          <a:extLst>
            <a:ext uri="{FF2B5EF4-FFF2-40B4-BE49-F238E27FC236}">
              <a16:creationId xmlns="" xmlns:a16="http://schemas.microsoft.com/office/drawing/2014/main" id="{76965144-95DB-4104-B798-DD9F8D13AF9B}"/>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6278" name="Text Box 15">
          <a:extLst>
            <a:ext uri="{FF2B5EF4-FFF2-40B4-BE49-F238E27FC236}">
              <a16:creationId xmlns="" xmlns:a16="http://schemas.microsoft.com/office/drawing/2014/main" id="{7212C10C-8B56-4A0D-98B1-5DFF75619317}"/>
            </a:ext>
          </a:extLst>
        </xdr:cNvPr>
        <xdr:cNvSpPr txBox="1">
          <a:spLocks noChangeArrowheads="1"/>
        </xdr:cNvSpPr>
      </xdr:nvSpPr>
      <xdr:spPr bwMode="auto">
        <a:xfrm>
          <a:off x="14582775" y="167629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6279" name="Text Box 16">
          <a:extLst>
            <a:ext uri="{FF2B5EF4-FFF2-40B4-BE49-F238E27FC236}">
              <a16:creationId xmlns="" xmlns:a16="http://schemas.microsoft.com/office/drawing/2014/main" id="{C833334E-C1D4-41F6-B895-911899BEE75F}"/>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6280" name="Text Box 17">
          <a:extLst>
            <a:ext uri="{FF2B5EF4-FFF2-40B4-BE49-F238E27FC236}">
              <a16:creationId xmlns="" xmlns:a16="http://schemas.microsoft.com/office/drawing/2014/main" id="{4D2ED6EB-1560-4CAC-A762-6A231C81AD9E}"/>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6281" name="Text Box 18">
          <a:extLst>
            <a:ext uri="{FF2B5EF4-FFF2-40B4-BE49-F238E27FC236}">
              <a16:creationId xmlns="" xmlns:a16="http://schemas.microsoft.com/office/drawing/2014/main" id="{3FA41E7C-9289-431E-B9B5-B84461DF79B7}"/>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6282" name="Text Box 19">
          <a:extLst>
            <a:ext uri="{FF2B5EF4-FFF2-40B4-BE49-F238E27FC236}">
              <a16:creationId xmlns="" xmlns:a16="http://schemas.microsoft.com/office/drawing/2014/main" id="{EFD82237-5F84-476F-8138-2D71CF4ED94F}"/>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6283" name="Text Box 16">
          <a:extLst>
            <a:ext uri="{FF2B5EF4-FFF2-40B4-BE49-F238E27FC236}">
              <a16:creationId xmlns="" xmlns:a16="http://schemas.microsoft.com/office/drawing/2014/main" id="{B5ABFC84-1F23-4F3F-B82B-1C3C27F4CE81}"/>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6284" name="Text Box 17">
          <a:extLst>
            <a:ext uri="{FF2B5EF4-FFF2-40B4-BE49-F238E27FC236}">
              <a16:creationId xmlns="" xmlns:a16="http://schemas.microsoft.com/office/drawing/2014/main" id="{FDCDEEA5-43FB-4FF1-8886-8A42C896EB21}"/>
            </a:ext>
          </a:extLst>
        </xdr:cNvPr>
        <xdr:cNvSpPr txBox="1">
          <a:spLocks noChangeArrowheads="1"/>
        </xdr:cNvSpPr>
      </xdr:nvSpPr>
      <xdr:spPr bwMode="auto">
        <a:xfrm>
          <a:off x="14554200"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25</xdr:row>
      <xdr:rowOff>15875</xdr:rowOff>
    </xdr:from>
    <xdr:ext cx="95250" cy="171450"/>
    <xdr:sp macro="" textlink="">
      <xdr:nvSpPr>
        <xdr:cNvPr id="6285" name="Text Box 18">
          <a:extLst>
            <a:ext uri="{FF2B5EF4-FFF2-40B4-BE49-F238E27FC236}">
              <a16:creationId xmlns="" xmlns:a16="http://schemas.microsoft.com/office/drawing/2014/main" id="{740FB0A9-34FA-49A5-B3CC-DC10CCBBCF1F}"/>
            </a:ext>
          </a:extLst>
        </xdr:cNvPr>
        <xdr:cNvSpPr txBox="1">
          <a:spLocks noChangeArrowheads="1"/>
        </xdr:cNvSpPr>
      </xdr:nvSpPr>
      <xdr:spPr bwMode="auto">
        <a:xfrm>
          <a:off x="14546262" y="166084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6286" name="Text Box 16">
          <a:extLst>
            <a:ext uri="{FF2B5EF4-FFF2-40B4-BE49-F238E27FC236}">
              <a16:creationId xmlns="" xmlns:a16="http://schemas.microsoft.com/office/drawing/2014/main" id="{18B0FF91-BF4A-42A3-AECA-1EF0357A90E1}"/>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6287" name="Text Box 17">
          <a:extLst>
            <a:ext uri="{FF2B5EF4-FFF2-40B4-BE49-F238E27FC236}">
              <a16:creationId xmlns="" xmlns:a16="http://schemas.microsoft.com/office/drawing/2014/main" id="{038DDF8B-2969-4A96-88C1-17E6D18271B2}"/>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6288" name="Text Box 18">
          <a:extLst>
            <a:ext uri="{FF2B5EF4-FFF2-40B4-BE49-F238E27FC236}">
              <a16:creationId xmlns="" xmlns:a16="http://schemas.microsoft.com/office/drawing/2014/main" id="{6E2C3381-5396-46B7-B2EB-92E045F79B07}"/>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6289" name="Text Box 19">
          <a:extLst>
            <a:ext uri="{FF2B5EF4-FFF2-40B4-BE49-F238E27FC236}">
              <a16:creationId xmlns="" xmlns:a16="http://schemas.microsoft.com/office/drawing/2014/main" id="{B4A824E5-2398-47DE-B1F8-B74457535124}"/>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6290" name="Text Box 16">
          <a:extLst>
            <a:ext uri="{FF2B5EF4-FFF2-40B4-BE49-F238E27FC236}">
              <a16:creationId xmlns="" xmlns:a16="http://schemas.microsoft.com/office/drawing/2014/main" id="{6345EA50-5DB4-4999-B86A-976CFB276C1A}"/>
            </a:ext>
          </a:extLst>
        </xdr:cNvPr>
        <xdr:cNvSpPr txBox="1">
          <a:spLocks noChangeArrowheads="1"/>
        </xdr:cNvSpPr>
      </xdr:nvSpPr>
      <xdr:spPr bwMode="auto">
        <a:xfrm>
          <a:off x="17668875" y="1659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6291" name="Text Box 15">
          <a:extLst>
            <a:ext uri="{FF2B5EF4-FFF2-40B4-BE49-F238E27FC236}">
              <a16:creationId xmlns="" xmlns:a16="http://schemas.microsoft.com/office/drawing/2014/main" id="{5C166F02-BA3D-4B01-BDBB-A4D6315D537C}"/>
            </a:ext>
          </a:extLst>
        </xdr:cNvPr>
        <xdr:cNvSpPr txBox="1">
          <a:spLocks noChangeArrowheads="1"/>
        </xdr:cNvSpPr>
      </xdr:nvSpPr>
      <xdr:spPr bwMode="auto">
        <a:xfrm>
          <a:off x="14554200" y="17097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6292" name="Text Box 15">
          <a:extLst>
            <a:ext uri="{FF2B5EF4-FFF2-40B4-BE49-F238E27FC236}">
              <a16:creationId xmlns="" xmlns:a16="http://schemas.microsoft.com/office/drawing/2014/main" id="{4DF6B9D4-D7F2-4EF6-8500-697EE41BC257}"/>
            </a:ext>
          </a:extLst>
        </xdr:cNvPr>
        <xdr:cNvSpPr txBox="1">
          <a:spLocks noChangeArrowheads="1"/>
        </xdr:cNvSpPr>
      </xdr:nvSpPr>
      <xdr:spPr bwMode="auto">
        <a:xfrm>
          <a:off x="14582775" y="167629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6293" name="Text Box 16">
          <a:extLst>
            <a:ext uri="{FF2B5EF4-FFF2-40B4-BE49-F238E27FC236}">
              <a16:creationId xmlns="" xmlns:a16="http://schemas.microsoft.com/office/drawing/2014/main" id="{C9C28228-9F82-413F-8841-6E664D4EAE22}"/>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6294" name="Text Box 17">
          <a:extLst>
            <a:ext uri="{FF2B5EF4-FFF2-40B4-BE49-F238E27FC236}">
              <a16:creationId xmlns="" xmlns:a16="http://schemas.microsoft.com/office/drawing/2014/main" id="{D98D522A-295F-4C2D-83CE-7443A7872456}"/>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6295" name="Text Box 18">
          <a:extLst>
            <a:ext uri="{FF2B5EF4-FFF2-40B4-BE49-F238E27FC236}">
              <a16:creationId xmlns="" xmlns:a16="http://schemas.microsoft.com/office/drawing/2014/main" id="{5C2C3BF9-4933-48AB-A81E-FED5262B620E}"/>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6296" name="Text Box 19">
          <a:extLst>
            <a:ext uri="{FF2B5EF4-FFF2-40B4-BE49-F238E27FC236}">
              <a16:creationId xmlns="" xmlns:a16="http://schemas.microsoft.com/office/drawing/2014/main" id="{7348B251-8929-4CE2-872E-A2E5F318E8C3}"/>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6297" name="Text Box 16">
          <a:extLst>
            <a:ext uri="{FF2B5EF4-FFF2-40B4-BE49-F238E27FC236}">
              <a16:creationId xmlns="" xmlns:a16="http://schemas.microsoft.com/office/drawing/2014/main" id="{988FACBC-D899-45CA-9299-14BA9B734DCB}"/>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6298" name="Text Box 17">
          <a:extLst>
            <a:ext uri="{FF2B5EF4-FFF2-40B4-BE49-F238E27FC236}">
              <a16:creationId xmlns="" xmlns:a16="http://schemas.microsoft.com/office/drawing/2014/main" id="{A4FA6D22-1F6C-4951-9033-6D73AAF6D241}"/>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6299" name="Text Box 18">
          <a:extLst>
            <a:ext uri="{FF2B5EF4-FFF2-40B4-BE49-F238E27FC236}">
              <a16:creationId xmlns="" xmlns:a16="http://schemas.microsoft.com/office/drawing/2014/main" id="{5667A96B-2C6C-4C79-9E6F-42797250933D}"/>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6300" name="Text Box 16">
          <a:extLst>
            <a:ext uri="{FF2B5EF4-FFF2-40B4-BE49-F238E27FC236}">
              <a16:creationId xmlns="" xmlns:a16="http://schemas.microsoft.com/office/drawing/2014/main" id="{B774627F-465B-4A7C-A0CB-19CBADB99018}"/>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6301" name="Text Box 17">
          <a:extLst>
            <a:ext uri="{FF2B5EF4-FFF2-40B4-BE49-F238E27FC236}">
              <a16:creationId xmlns="" xmlns:a16="http://schemas.microsoft.com/office/drawing/2014/main" id="{736462AE-9914-4360-B1DB-AF6A93080A6F}"/>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6302" name="Text Box 18">
          <a:extLst>
            <a:ext uri="{FF2B5EF4-FFF2-40B4-BE49-F238E27FC236}">
              <a16:creationId xmlns="" xmlns:a16="http://schemas.microsoft.com/office/drawing/2014/main" id="{8ABD90D5-02F1-41D6-B528-890A82A0BA95}"/>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6303" name="Text Box 19">
          <a:extLst>
            <a:ext uri="{FF2B5EF4-FFF2-40B4-BE49-F238E27FC236}">
              <a16:creationId xmlns="" xmlns:a16="http://schemas.microsoft.com/office/drawing/2014/main" id="{137AACBF-F2EF-42E4-BB8A-2124A575DA5C}"/>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6304" name="Text Box 16">
          <a:extLst>
            <a:ext uri="{FF2B5EF4-FFF2-40B4-BE49-F238E27FC236}">
              <a16:creationId xmlns="" xmlns:a16="http://schemas.microsoft.com/office/drawing/2014/main" id="{67E725F3-B005-456C-B255-4C40F15F38DB}"/>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6305" name="Text Box 17">
          <a:extLst>
            <a:ext uri="{FF2B5EF4-FFF2-40B4-BE49-F238E27FC236}">
              <a16:creationId xmlns="" xmlns:a16="http://schemas.microsoft.com/office/drawing/2014/main" id="{44EBAC21-8F38-4FA0-A677-164E5812500B}"/>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6306" name="Text Box 18">
          <a:extLst>
            <a:ext uri="{FF2B5EF4-FFF2-40B4-BE49-F238E27FC236}">
              <a16:creationId xmlns="" xmlns:a16="http://schemas.microsoft.com/office/drawing/2014/main" id="{8D63A058-DF18-4604-84CA-B3DA636D3363}"/>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6307" name="Text Box 19">
          <a:extLst>
            <a:ext uri="{FF2B5EF4-FFF2-40B4-BE49-F238E27FC236}">
              <a16:creationId xmlns="" xmlns:a16="http://schemas.microsoft.com/office/drawing/2014/main" id="{E119C424-3364-4EDB-B881-4176D5B124DC}"/>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6308" name="Text Box 15">
          <a:extLst>
            <a:ext uri="{FF2B5EF4-FFF2-40B4-BE49-F238E27FC236}">
              <a16:creationId xmlns="" xmlns:a16="http://schemas.microsoft.com/office/drawing/2014/main" id="{4AF736EC-0D58-4ACD-85D1-6AFB3AB06CB2}"/>
            </a:ext>
          </a:extLst>
        </xdr:cNvPr>
        <xdr:cNvSpPr txBox="1">
          <a:spLocks noChangeArrowheads="1"/>
        </xdr:cNvSpPr>
      </xdr:nvSpPr>
      <xdr:spPr bwMode="auto">
        <a:xfrm>
          <a:off x="14554200" y="17097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6309" name="Text Box 15">
          <a:extLst>
            <a:ext uri="{FF2B5EF4-FFF2-40B4-BE49-F238E27FC236}">
              <a16:creationId xmlns="" xmlns:a16="http://schemas.microsoft.com/office/drawing/2014/main" id="{5F899804-AEA0-4F43-AA95-4359CEF97D6D}"/>
            </a:ext>
          </a:extLst>
        </xdr:cNvPr>
        <xdr:cNvSpPr txBox="1">
          <a:spLocks noChangeArrowheads="1"/>
        </xdr:cNvSpPr>
      </xdr:nvSpPr>
      <xdr:spPr bwMode="auto">
        <a:xfrm>
          <a:off x="14554200" y="17097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6310" name="Text Box 16">
          <a:extLst>
            <a:ext uri="{FF2B5EF4-FFF2-40B4-BE49-F238E27FC236}">
              <a16:creationId xmlns="" xmlns:a16="http://schemas.microsoft.com/office/drawing/2014/main" id="{FBA93D3F-FC54-42D4-BC53-1BF21DCDFC7C}"/>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6311" name="Text Box 17">
          <a:extLst>
            <a:ext uri="{FF2B5EF4-FFF2-40B4-BE49-F238E27FC236}">
              <a16:creationId xmlns="" xmlns:a16="http://schemas.microsoft.com/office/drawing/2014/main" id="{A839223B-C828-41F8-951A-18C3AF2ED80A}"/>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6312" name="Text Box 18">
          <a:extLst>
            <a:ext uri="{FF2B5EF4-FFF2-40B4-BE49-F238E27FC236}">
              <a16:creationId xmlns="" xmlns:a16="http://schemas.microsoft.com/office/drawing/2014/main" id="{75346476-FAC2-4661-B545-0483D85EF462}"/>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6313" name="Text Box 19">
          <a:extLst>
            <a:ext uri="{FF2B5EF4-FFF2-40B4-BE49-F238E27FC236}">
              <a16:creationId xmlns="" xmlns:a16="http://schemas.microsoft.com/office/drawing/2014/main" id="{17D16724-EBA4-4685-B1E8-E34EF25D0734}"/>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27</xdr:row>
      <xdr:rowOff>504825</xdr:rowOff>
    </xdr:from>
    <xdr:ext cx="95250" cy="442269"/>
    <xdr:sp macro="" textlink="">
      <xdr:nvSpPr>
        <xdr:cNvPr id="6314" name="Text Box 15">
          <a:extLst>
            <a:ext uri="{FF2B5EF4-FFF2-40B4-BE49-F238E27FC236}">
              <a16:creationId xmlns="" xmlns:a16="http://schemas.microsoft.com/office/drawing/2014/main" id="{E43111C4-75A7-40C3-943D-5B066B7FD385}"/>
            </a:ext>
          </a:extLst>
        </xdr:cNvPr>
        <xdr:cNvSpPr txBox="1">
          <a:spLocks noChangeArrowheads="1"/>
        </xdr:cNvSpPr>
      </xdr:nvSpPr>
      <xdr:spPr bwMode="auto">
        <a:xfrm>
          <a:off x="14554200" y="1904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6315" name="Text Box 16">
          <a:extLst>
            <a:ext uri="{FF2B5EF4-FFF2-40B4-BE49-F238E27FC236}">
              <a16:creationId xmlns="" xmlns:a16="http://schemas.microsoft.com/office/drawing/2014/main" id="{B92CB59C-70D0-4995-9E79-BE127DE3345E}"/>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6316" name="Text Box 17">
          <a:extLst>
            <a:ext uri="{FF2B5EF4-FFF2-40B4-BE49-F238E27FC236}">
              <a16:creationId xmlns="" xmlns:a16="http://schemas.microsoft.com/office/drawing/2014/main" id="{E8342E9A-5A67-4DA4-B8A4-10A56FD59357}"/>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6317" name="Text Box 18">
          <a:extLst>
            <a:ext uri="{FF2B5EF4-FFF2-40B4-BE49-F238E27FC236}">
              <a16:creationId xmlns="" xmlns:a16="http://schemas.microsoft.com/office/drawing/2014/main" id="{60BD27E7-A420-43E7-B194-7F1E89343768}"/>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6318" name="Text Box 16">
          <a:extLst>
            <a:ext uri="{FF2B5EF4-FFF2-40B4-BE49-F238E27FC236}">
              <a16:creationId xmlns="" xmlns:a16="http://schemas.microsoft.com/office/drawing/2014/main" id="{F0E79458-886D-4D9F-860D-F09C87E675C1}"/>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6319" name="Text Box 17">
          <a:extLst>
            <a:ext uri="{FF2B5EF4-FFF2-40B4-BE49-F238E27FC236}">
              <a16:creationId xmlns="" xmlns:a16="http://schemas.microsoft.com/office/drawing/2014/main" id="{CC33A0CB-9CF2-4124-AA20-D78EF1037622}"/>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6320" name="Text Box 18">
          <a:extLst>
            <a:ext uri="{FF2B5EF4-FFF2-40B4-BE49-F238E27FC236}">
              <a16:creationId xmlns="" xmlns:a16="http://schemas.microsoft.com/office/drawing/2014/main" id="{5AC41827-5B6C-43E4-9E4F-2F747ED4B6ED}"/>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6321" name="Text Box 19">
          <a:extLst>
            <a:ext uri="{FF2B5EF4-FFF2-40B4-BE49-F238E27FC236}">
              <a16:creationId xmlns="" xmlns:a16="http://schemas.microsoft.com/office/drawing/2014/main" id="{D7CB67F2-1D9C-4805-AFD3-EFE613BCF136}"/>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6322" name="Text Box 16">
          <a:extLst>
            <a:ext uri="{FF2B5EF4-FFF2-40B4-BE49-F238E27FC236}">
              <a16:creationId xmlns="" xmlns:a16="http://schemas.microsoft.com/office/drawing/2014/main" id="{A29802C1-9372-4846-B642-5AFA42EE3EA4}"/>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6323" name="Text Box 17">
          <a:extLst>
            <a:ext uri="{FF2B5EF4-FFF2-40B4-BE49-F238E27FC236}">
              <a16:creationId xmlns="" xmlns:a16="http://schemas.microsoft.com/office/drawing/2014/main" id="{3DACDB0B-6DB5-4578-B21D-CD6C52554FF9}"/>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6324" name="Text Box 18">
          <a:extLst>
            <a:ext uri="{FF2B5EF4-FFF2-40B4-BE49-F238E27FC236}">
              <a16:creationId xmlns="" xmlns:a16="http://schemas.microsoft.com/office/drawing/2014/main" id="{AA65986A-5605-4613-B840-E254FA4BBDA3}"/>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6325" name="Text Box 15">
          <a:extLst>
            <a:ext uri="{FF2B5EF4-FFF2-40B4-BE49-F238E27FC236}">
              <a16:creationId xmlns="" xmlns:a16="http://schemas.microsoft.com/office/drawing/2014/main" id="{A5E4B9E6-9468-4CD8-AD78-E6955992020A}"/>
            </a:ext>
          </a:extLst>
        </xdr:cNvPr>
        <xdr:cNvSpPr txBox="1">
          <a:spLocks noChangeArrowheads="1"/>
        </xdr:cNvSpPr>
      </xdr:nvSpPr>
      <xdr:spPr bwMode="auto">
        <a:xfrm>
          <a:off x="14582775" y="1975379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6326" name="Text Box 16">
          <a:extLst>
            <a:ext uri="{FF2B5EF4-FFF2-40B4-BE49-F238E27FC236}">
              <a16:creationId xmlns="" xmlns:a16="http://schemas.microsoft.com/office/drawing/2014/main" id="{A68EB903-15A7-4ACE-B098-32964B59F32B}"/>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6327" name="Text Box 17">
          <a:extLst>
            <a:ext uri="{FF2B5EF4-FFF2-40B4-BE49-F238E27FC236}">
              <a16:creationId xmlns="" xmlns:a16="http://schemas.microsoft.com/office/drawing/2014/main" id="{A789C3AA-5352-4931-B589-4AB7A8DBD19C}"/>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6328" name="Text Box 18">
          <a:extLst>
            <a:ext uri="{FF2B5EF4-FFF2-40B4-BE49-F238E27FC236}">
              <a16:creationId xmlns="" xmlns:a16="http://schemas.microsoft.com/office/drawing/2014/main" id="{CF0A546A-DA07-4635-A185-08948E1A9403}"/>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6329" name="Text Box 19">
          <a:extLst>
            <a:ext uri="{FF2B5EF4-FFF2-40B4-BE49-F238E27FC236}">
              <a16:creationId xmlns="" xmlns:a16="http://schemas.microsoft.com/office/drawing/2014/main" id="{02FD6862-691F-4801-8601-F40484C7C058}"/>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6330" name="Text Box 16">
          <a:extLst>
            <a:ext uri="{FF2B5EF4-FFF2-40B4-BE49-F238E27FC236}">
              <a16:creationId xmlns="" xmlns:a16="http://schemas.microsoft.com/office/drawing/2014/main" id="{036829E8-083F-4B2F-8A62-3AA6F1E3CC36}"/>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6331" name="Text Box 17">
          <a:extLst>
            <a:ext uri="{FF2B5EF4-FFF2-40B4-BE49-F238E27FC236}">
              <a16:creationId xmlns="" xmlns:a16="http://schemas.microsoft.com/office/drawing/2014/main" id="{0558D727-2292-4BE0-A207-3B26E319E82C}"/>
            </a:ext>
          </a:extLst>
        </xdr:cNvPr>
        <xdr:cNvSpPr txBox="1">
          <a:spLocks noChangeArrowheads="1"/>
        </xdr:cNvSpPr>
      </xdr:nvSpPr>
      <xdr:spPr bwMode="auto">
        <a:xfrm>
          <a:off x="14554200"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29</xdr:row>
      <xdr:rowOff>15875</xdr:rowOff>
    </xdr:from>
    <xdr:ext cx="95250" cy="171450"/>
    <xdr:sp macro="" textlink="">
      <xdr:nvSpPr>
        <xdr:cNvPr id="6332" name="Text Box 18">
          <a:extLst>
            <a:ext uri="{FF2B5EF4-FFF2-40B4-BE49-F238E27FC236}">
              <a16:creationId xmlns="" xmlns:a16="http://schemas.microsoft.com/office/drawing/2014/main" id="{DA85ECA3-703D-4CB9-A526-E5F3CF523D42}"/>
            </a:ext>
          </a:extLst>
        </xdr:cNvPr>
        <xdr:cNvSpPr txBox="1">
          <a:spLocks noChangeArrowheads="1"/>
        </xdr:cNvSpPr>
      </xdr:nvSpPr>
      <xdr:spPr bwMode="auto">
        <a:xfrm>
          <a:off x="14546262" y="19599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6333" name="Text Box 16">
          <a:extLst>
            <a:ext uri="{FF2B5EF4-FFF2-40B4-BE49-F238E27FC236}">
              <a16:creationId xmlns="" xmlns:a16="http://schemas.microsoft.com/office/drawing/2014/main" id="{26357EE1-D3D9-4678-9C37-F15731DC72F3}"/>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6334" name="Text Box 17">
          <a:extLst>
            <a:ext uri="{FF2B5EF4-FFF2-40B4-BE49-F238E27FC236}">
              <a16:creationId xmlns="" xmlns:a16="http://schemas.microsoft.com/office/drawing/2014/main" id="{B4C5F2B4-3F29-4004-B6E7-304BACA23B3B}"/>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6335" name="Text Box 18">
          <a:extLst>
            <a:ext uri="{FF2B5EF4-FFF2-40B4-BE49-F238E27FC236}">
              <a16:creationId xmlns="" xmlns:a16="http://schemas.microsoft.com/office/drawing/2014/main" id="{5EFC1BC8-5E1C-4EA1-B526-38ACEBA1978D}"/>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6336" name="Text Box 19">
          <a:extLst>
            <a:ext uri="{FF2B5EF4-FFF2-40B4-BE49-F238E27FC236}">
              <a16:creationId xmlns="" xmlns:a16="http://schemas.microsoft.com/office/drawing/2014/main" id="{97204F91-687B-4919-AAFE-94389E496B2D}"/>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6337" name="Text Box 16">
          <a:extLst>
            <a:ext uri="{FF2B5EF4-FFF2-40B4-BE49-F238E27FC236}">
              <a16:creationId xmlns="" xmlns:a16="http://schemas.microsoft.com/office/drawing/2014/main" id="{FA555039-A89A-49B8-BBA7-EA137C4D18EC}"/>
            </a:ext>
          </a:extLst>
        </xdr:cNvPr>
        <xdr:cNvSpPr txBox="1">
          <a:spLocks noChangeArrowheads="1"/>
        </xdr:cNvSpPr>
      </xdr:nvSpPr>
      <xdr:spPr bwMode="auto">
        <a:xfrm>
          <a:off x="17668875" y="19583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6338" name="Text Box 15">
          <a:extLst>
            <a:ext uri="{FF2B5EF4-FFF2-40B4-BE49-F238E27FC236}">
              <a16:creationId xmlns="" xmlns:a16="http://schemas.microsoft.com/office/drawing/2014/main" id="{195705AE-5C00-4B40-ABD7-E90FA261D225}"/>
            </a:ext>
          </a:extLst>
        </xdr:cNvPr>
        <xdr:cNvSpPr txBox="1">
          <a:spLocks noChangeArrowheads="1"/>
        </xdr:cNvSpPr>
      </xdr:nvSpPr>
      <xdr:spPr bwMode="auto">
        <a:xfrm>
          <a:off x="14582775" y="1975379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6339" name="Text Box 15">
          <a:extLst>
            <a:ext uri="{FF2B5EF4-FFF2-40B4-BE49-F238E27FC236}">
              <a16:creationId xmlns="" xmlns:a16="http://schemas.microsoft.com/office/drawing/2014/main" id="{27C95D26-9C20-4DFD-A4A9-E8AE0359028F}"/>
            </a:ext>
          </a:extLst>
        </xdr:cNvPr>
        <xdr:cNvSpPr txBox="1">
          <a:spLocks noChangeArrowheads="1"/>
        </xdr:cNvSpPr>
      </xdr:nvSpPr>
      <xdr:spPr bwMode="auto">
        <a:xfrm>
          <a:off x="14554200" y="200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6340" name="Text Box 15">
          <a:extLst>
            <a:ext uri="{FF2B5EF4-FFF2-40B4-BE49-F238E27FC236}">
              <a16:creationId xmlns="" xmlns:a16="http://schemas.microsoft.com/office/drawing/2014/main" id="{E9EB1C19-9B47-48CD-88A0-1B20D573ADEC}"/>
            </a:ext>
          </a:extLst>
        </xdr:cNvPr>
        <xdr:cNvSpPr txBox="1">
          <a:spLocks noChangeArrowheads="1"/>
        </xdr:cNvSpPr>
      </xdr:nvSpPr>
      <xdr:spPr bwMode="auto">
        <a:xfrm>
          <a:off x="14582775" y="1975379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6341" name="Text Box 16">
          <a:extLst>
            <a:ext uri="{FF2B5EF4-FFF2-40B4-BE49-F238E27FC236}">
              <a16:creationId xmlns="" xmlns:a16="http://schemas.microsoft.com/office/drawing/2014/main" id="{75D4EDD2-AE1D-4FCB-86DD-59E513F41445}"/>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6342" name="Text Box 17">
          <a:extLst>
            <a:ext uri="{FF2B5EF4-FFF2-40B4-BE49-F238E27FC236}">
              <a16:creationId xmlns="" xmlns:a16="http://schemas.microsoft.com/office/drawing/2014/main" id="{1C6B73A7-1BA0-4469-8AC6-D24EAF1F6EFB}"/>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6343" name="Text Box 18">
          <a:extLst>
            <a:ext uri="{FF2B5EF4-FFF2-40B4-BE49-F238E27FC236}">
              <a16:creationId xmlns="" xmlns:a16="http://schemas.microsoft.com/office/drawing/2014/main" id="{8E94190C-6B01-4B12-992D-35EAD90E5F36}"/>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6344" name="Text Box 19">
          <a:extLst>
            <a:ext uri="{FF2B5EF4-FFF2-40B4-BE49-F238E27FC236}">
              <a16:creationId xmlns="" xmlns:a16="http://schemas.microsoft.com/office/drawing/2014/main" id="{1E8E8D11-B5E3-4623-A03F-77B2B97C0671}"/>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6345" name="Text Box 16">
          <a:extLst>
            <a:ext uri="{FF2B5EF4-FFF2-40B4-BE49-F238E27FC236}">
              <a16:creationId xmlns="" xmlns:a16="http://schemas.microsoft.com/office/drawing/2014/main" id="{D9314BCD-288D-4912-B795-E71F9CADA07D}"/>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6346" name="Text Box 17">
          <a:extLst>
            <a:ext uri="{FF2B5EF4-FFF2-40B4-BE49-F238E27FC236}">
              <a16:creationId xmlns="" xmlns:a16="http://schemas.microsoft.com/office/drawing/2014/main" id="{E3580B21-8C37-43CE-93F6-C665AD861E77}"/>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6347" name="Text Box 18">
          <a:extLst>
            <a:ext uri="{FF2B5EF4-FFF2-40B4-BE49-F238E27FC236}">
              <a16:creationId xmlns="" xmlns:a16="http://schemas.microsoft.com/office/drawing/2014/main" id="{A9AE52E1-03E4-4323-B2D9-C0EE74CAF2A3}"/>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6348" name="Text Box 16">
          <a:extLst>
            <a:ext uri="{FF2B5EF4-FFF2-40B4-BE49-F238E27FC236}">
              <a16:creationId xmlns="" xmlns:a16="http://schemas.microsoft.com/office/drawing/2014/main" id="{04454EB2-A8B9-4A69-8E48-6DB741F5E1F2}"/>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6349" name="Text Box 17">
          <a:extLst>
            <a:ext uri="{FF2B5EF4-FFF2-40B4-BE49-F238E27FC236}">
              <a16:creationId xmlns="" xmlns:a16="http://schemas.microsoft.com/office/drawing/2014/main" id="{82277837-9212-4AE1-A58D-D3C186F1A887}"/>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6350" name="Text Box 18">
          <a:extLst>
            <a:ext uri="{FF2B5EF4-FFF2-40B4-BE49-F238E27FC236}">
              <a16:creationId xmlns="" xmlns:a16="http://schemas.microsoft.com/office/drawing/2014/main" id="{8E490EEB-0100-4220-BCC6-C9A336AB1683}"/>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6351" name="Text Box 19">
          <a:extLst>
            <a:ext uri="{FF2B5EF4-FFF2-40B4-BE49-F238E27FC236}">
              <a16:creationId xmlns="" xmlns:a16="http://schemas.microsoft.com/office/drawing/2014/main" id="{EE7664B7-843F-4F4B-B35C-BB7425537043}"/>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6352" name="Text Box 16">
          <a:extLst>
            <a:ext uri="{FF2B5EF4-FFF2-40B4-BE49-F238E27FC236}">
              <a16:creationId xmlns="" xmlns:a16="http://schemas.microsoft.com/office/drawing/2014/main" id="{6B10EE4C-2436-41F8-BE35-6BC77976519B}"/>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6353" name="Text Box 17">
          <a:extLst>
            <a:ext uri="{FF2B5EF4-FFF2-40B4-BE49-F238E27FC236}">
              <a16:creationId xmlns="" xmlns:a16="http://schemas.microsoft.com/office/drawing/2014/main" id="{435D146C-F2C7-4CE7-8450-BB7E226B3BA4}"/>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6354" name="Text Box 18">
          <a:extLst>
            <a:ext uri="{FF2B5EF4-FFF2-40B4-BE49-F238E27FC236}">
              <a16:creationId xmlns="" xmlns:a16="http://schemas.microsoft.com/office/drawing/2014/main" id="{980FDB69-A74D-41AD-9F05-A65F6B98FA72}"/>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6355" name="Text Box 19">
          <a:extLst>
            <a:ext uri="{FF2B5EF4-FFF2-40B4-BE49-F238E27FC236}">
              <a16:creationId xmlns="" xmlns:a16="http://schemas.microsoft.com/office/drawing/2014/main" id="{3A136B37-A88C-4BB9-BB89-A3894D4E415B}"/>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6356" name="Text Box 15">
          <a:extLst>
            <a:ext uri="{FF2B5EF4-FFF2-40B4-BE49-F238E27FC236}">
              <a16:creationId xmlns="" xmlns:a16="http://schemas.microsoft.com/office/drawing/2014/main" id="{CB0FD3C2-5AD5-463F-9F44-1F4CE9594014}"/>
            </a:ext>
          </a:extLst>
        </xdr:cNvPr>
        <xdr:cNvSpPr txBox="1">
          <a:spLocks noChangeArrowheads="1"/>
        </xdr:cNvSpPr>
      </xdr:nvSpPr>
      <xdr:spPr bwMode="auto">
        <a:xfrm>
          <a:off x="14554200" y="200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6357" name="Text Box 15">
          <a:extLst>
            <a:ext uri="{FF2B5EF4-FFF2-40B4-BE49-F238E27FC236}">
              <a16:creationId xmlns="" xmlns:a16="http://schemas.microsoft.com/office/drawing/2014/main" id="{48C1F7D0-EF19-41E2-9543-5E9ACF7B4F3E}"/>
            </a:ext>
          </a:extLst>
        </xdr:cNvPr>
        <xdr:cNvSpPr txBox="1">
          <a:spLocks noChangeArrowheads="1"/>
        </xdr:cNvSpPr>
      </xdr:nvSpPr>
      <xdr:spPr bwMode="auto">
        <a:xfrm>
          <a:off x="14554200" y="200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6358" name="Text Box 16">
          <a:extLst>
            <a:ext uri="{FF2B5EF4-FFF2-40B4-BE49-F238E27FC236}">
              <a16:creationId xmlns="" xmlns:a16="http://schemas.microsoft.com/office/drawing/2014/main" id="{6075E7EF-2EBD-416E-898B-842404E81967}"/>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6359" name="Text Box 17">
          <a:extLst>
            <a:ext uri="{FF2B5EF4-FFF2-40B4-BE49-F238E27FC236}">
              <a16:creationId xmlns="" xmlns:a16="http://schemas.microsoft.com/office/drawing/2014/main" id="{3B5E9CF2-A887-4F09-8A6B-B1E21CC9FD04}"/>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6360" name="Text Box 18">
          <a:extLst>
            <a:ext uri="{FF2B5EF4-FFF2-40B4-BE49-F238E27FC236}">
              <a16:creationId xmlns="" xmlns:a16="http://schemas.microsoft.com/office/drawing/2014/main" id="{26190A10-C5F4-4142-868D-360D1DE2E39A}"/>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6361" name="Text Box 19">
          <a:extLst>
            <a:ext uri="{FF2B5EF4-FFF2-40B4-BE49-F238E27FC236}">
              <a16:creationId xmlns="" xmlns:a16="http://schemas.microsoft.com/office/drawing/2014/main" id="{0AAB1C9E-DFF9-4142-B131-A66EB5229175}"/>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504825</xdr:rowOff>
    </xdr:from>
    <xdr:ext cx="95250" cy="442269"/>
    <xdr:sp macro="" textlink="">
      <xdr:nvSpPr>
        <xdr:cNvPr id="6362" name="Text Box 15">
          <a:extLst>
            <a:ext uri="{FF2B5EF4-FFF2-40B4-BE49-F238E27FC236}">
              <a16:creationId xmlns="" xmlns:a16="http://schemas.microsoft.com/office/drawing/2014/main" id="{5B9D5410-4001-47C6-AC14-C598359FFD92}"/>
            </a:ext>
          </a:extLst>
        </xdr:cNvPr>
        <xdr:cNvSpPr txBox="1">
          <a:spLocks noChangeArrowheads="1"/>
        </xdr:cNvSpPr>
      </xdr:nvSpPr>
      <xdr:spPr bwMode="auto">
        <a:xfrm>
          <a:off x="14554200" y="21135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6363" name="Text Box 16">
          <a:extLst>
            <a:ext uri="{FF2B5EF4-FFF2-40B4-BE49-F238E27FC236}">
              <a16:creationId xmlns="" xmlns:a16="http://schemas.microsoft.com/office/drawing/2014/main" id="{57B2FC83-C2F9-4E87-BBF2-C1587C124FA6}"/>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6364" name="Text Box 17">
          <a:extLst>
            <a:ext uri="{FF2B5EF4-FFF2-40B4-BE49-F238E27FC236}">
              <a16:creationId xmlns="" xmlns:a16="http://schemas.microsoft.com/office/drawing/2014/main" id="{028E9A39-2553-4582-9C13-B90318DF94E8}"/>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6365" name="Text Box 18">
          <a:extLst>
            <a:ext uri="{FF2B5EF4-FFF2-40B4-BE49-F238E27FC236}">
              <a16:creationId xmlns="" xmlns:a16="http://schemas.microsoft.com/office/drawing/2014/main" id="{932E3BC2-5542-4AD9-84E7-7D85524D1CDB}"/>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6366" name="Text Box 16">
          <a:extLst>
            <a:ext uri="{FF2B5EF4-FFF2-40B4-BE49-F238E27FC236}">
              <a16:creationId xmlns="" xmlns:a16="http://schemas.microsoft.com/office/drawing/2014/main" id="{A81BF496-3856-4827-9D76-E98D2CD65010}"/>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6367" name="Text Box 17">
          <a:extLst>
            <a:ext uri="{FF2B5EF4-FFF2-40B4-BE49-F238E27FC236}">
              <a16:creationId xmlns="" xmlns:a16="http://schemas.microsoft.com/office/drawing/2014/main" id="{94073DFE-CC06-4D85-BA76-0D6BDAE0007A}"/>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6368" name="Text Box 18">
          <a:extLst>
            <a:ext uri="{FF2B5EF4-FFF2-40B4-BE49-F238E27FC236}">
              <a16:creationId xmlns="" xmlns:a16="http://schemas.microsoft.com/office/drawing/2014/main" id="{924DC359-F6C9-4472-8AFE-436CAB091E05}"/>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6369" name="Text Box 19">
          <a:extLst>
            <a:ext uri="{FF2B5EF4-FFF2-40B4-BE49-F238E27FC236}">
              <a16:creationId xmlns="" xmlns:a16="http://schemas.microsoft.com/office/drawing/2014/main" id="{D0C83C2E-2E56-45BF-B846-0F7C1D5C08E3}"/>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6370" name="Text Box 16">
          <a:extLst>
            <a:ext uri="{FF2B5EF4-FFF2-40B4-BE49-F238E27FC236}">
              <a16:creationId xmlns="" xmlns:a16="http://schemas.microsoft.com/office/drawing/2014/main" id="{FD8EAAD2-7F6C-4BFD-9A1F-CE79D968EFFC}"/>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6371" name="Text Box 17">
          <a:extLst>
            <a:ext uri="{FF2B5EF4-FFF2-40B4-BE49-F238E27FC236}">
              <a16:creationId xmlns="" xmlns:a16="http://schemas.microsoft.com/office/drawing/2014/main" id="{E34C2CCB-5E28-44BF-AE7A-9D516389C04D}"/>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6372" name="Text Box 18">
          <a:extLst>
            <a:ext uri="{FF2B5EF4-FFF2-40B4-BE49-F238E27FC236}">
              <a16:creationId xmlns="" xmlns:a16="http://schemas.microsoft.com/office/drawing/2014/main" id="{AE9B56A5-F13E-477B-A705-047B41916CAA}"/>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6373" name="Text Box 15">
          <a:extLst>
            <a:ext uri="{FF2B5EF4-FFF2-40B4-BE49-F238E27FC236}">
              <a16:creationId xmlns="" xmlns:a16="http://schemas.microsoft.com/office/drawing/2014/main" id="{A2AD5985-39AF-4B8C-B728-7F290AE840AA}"/>
            </a:ext>
          </a:extLst>
        </xdr:cNvPr>
        <xdr:cNvSpPr txBox="1">
          <a:spLocks noChangeArrowheads="1"/>
        </xdr:cNvSpPr>
      </xdr:nvSpPr>
      <xdr:spPr bwMode="auto">
        <a:xfrm>
          <a:off x="14582775" y="2184929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6374" name="Text Box 16">
          <a:extLst>
            <a:ext uri="{FF2B5EF4-FFF2-40B4-BE49-F238E27FC236}">
              <a16:creationId xmlns="" xmlns:a16="http://schemas.microsoft.com/office/drawing/2014/main" id="{644CB5AD-1025-4781-94F0-2803FA729C93}"/>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6375" name="Text Box 17">
          <a:extLst>
            <a:ext uri="{FF2B5EF4-FFF2-40B4-BE49-F238E27FC236}">
              <a16:creationId xmlns="" xmlns:a16="http://schemas.microsoft.com/office/drawing/2014/main" id="{97DF8254-EE38-4190-A545-4C2590635A54}"/>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6376" name="Text Box 18">
          <a:extLst>
            <a:ext uri="{FF2B5EF4-FFF2-40B4-BE49-F238E27FC236}">
              <a16:creationId xmlns="" xmlns:a16="http://schemas.microsoft.com/office/drawing/2014/main" id="{49C07BCA-00B8-4849-A415-058AA1D50BD3}"/>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6377" name="Text Box 19">
          <a:extLst>
            <a:ext uri="{FF2B5EF4-FFF2-40B4-BE49-F238E27FC236}">
              <a16:creationId xmlns="" xmlns:a16="http://schemas.microsoft.com/office/drawing/2014/main" id="{D1C36645-EB97-4009-8848-1EC5FCFB1902}"/>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6378" name="Text Box 16">
          <a:extLst>
            <a:ext uri="{FF2B5EF4-FFF2-40B4-BE49-F238E27FC236}">
              <a16:creationId xmlns="" xmlns:a16="http://schemas.microsoft.com/office/drawing/2014/main" id="{5A7BF293-044E-445D-A94D-8D0C7C11FC55}"/>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6379" name="Text Box 17">
          <a:extLst>
            <a:ext uri="{FF2B5EF4-FFF2-40B4-BE49-F238E27FC236}">
              <a16:creationId xmlns="" xmlns:a16="http://schemas.microsoft.com/office/drawing/2014/main" id="{51BE2BFF-C2BE-45E6-8C7D-8A3B1CEB7C1A}"/>
            </a:ext>
          </a:extLst>
        </xdr:cNvPr>
        <xdr:cNvSpPr txBox="1">
          <a:spLocks noChangeArrowheads="1"/>
        </xdr:cNvSpPr>
      </xdr:nvSpPr>
      <xdr:spPr bwMode="auto">
        <a:xfrm>
          <a:off x="14554200"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33</xdr:row>
      <xdr:rowOff>15875</xdr:rowOff>
    </xdr:from>
    <xdr:ext cx="95250" cy="171450"/>
    <xdr:sp macro="" textlink="">
      <xdr:nvSpPr>
        <xdr:cNvPr id="6380" name="Text Box 18">
          <a:extLst>
            <a:ext uri="{FF2B5EF4-FFF2-40B4-BE49-F238E27FC236}">
              <a16:creationId xmlns="" xmlns:a16="http://schemas.microsoft.com/office/drawing/2014/main" id="{D2680852-EB30-4C37-9D4A-59DD636A0BCC}"/>
            </a:ext>
          </a:extLst>
        </xdr:cNvPr>
        <xdr:cNvSpPr txBox="1">
          <a:spLocks noChangeArrowheads="1"/>
        </xdr:cNvSpPr>
      </xdr:nvSpPr>
      <xdr:spPr bwMode="auto">
        <a:xfrm>
          <a:off x="14546262" y="216947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6381" name="Text Box 16">
          <a:extLst>
            <a:ext uri="{FF2B5EF4-FFF2-40B4-BE49-F238E27FC236}">
              <a16:creationId xmlns="" xmlns:a16="http://schemas.microsoft.com/office/drawing/2014/main" id="{2A57C161-E700-4F9B-BB6A-9A9C08A2E8D5}"/>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6382" name="Text Box 17">
          <a:extLst>
            <a:ext uri="{FF2B5EF4-FFF2-40B4-BE49-F238E27FC236}">
              <a16:creationId xmlns="" xmlns:a16="http://schemas.microsoft.com/office/drawing/2014/main" id="{EBD79E1E-6E40-4115-B06B-4CBAF62344BE}"/>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6383" name="Text Box 18">
          <a:extLst>
            <a:ext uri="{FF2B5EF4-FFF2-40B4-BE49-F238E27FC236}">
              <a16:creationId xmlns="" xmlns:a16="http://schemas.microsoft.com/office/drawing/2014/main" id="{A6779350-B85B-4FB8-A931-0FEBFFE752BA}"/>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6384" name="Text Box 19">
          <a:extLst>
            <a:ext uri="{FF2B5EF4-FFF2-40B4-BE49-F238E27FC236}">
              <a16:creationId xmlns="" xmlns:a16="http://schemas.microsoft.com/office/drawing/2014/main" id="{5F165408-5034-41A9-94FF-F9F0FF0E8E0A}"/>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6385" name="Text Box 16">
          <a:extLst>
            <a:ext uri="{FF2B5EF4-FFF2-40B4-BE49-F238E27FC236}">
              <a16:creationId xmlns="" xmlns:a16="http://schemas.microsoft.com/office/drawing/2014/main" id="{A47008FE-913C-42D4-8E4B-44ABED5EE1FF}"/>
            </a:ext>
          </a:extLst>
        </xdr:cNvPr>
        <xdr:cNvSpPr txBox="1">
          <a:spLocks noChangeArrowheads="1"/>
        </xdr:cNvSpPr>
      </xdr:nvSpPr>
      <xdr:spPr bwMode="auto">
        <a:xfrm>
          <a:off x="17668875" y="21678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6386" name="Text Box 15">
          <a:extLst>
            <a:ext uri="{FF2B5EF4-FFF2-40B4-BE49-F238E27FC236}">
              <a16:creationId xmlns="" xmlns:a16="http://schemas.microsoft.com/office/drawing/2014/main" id="{F0DCB2ED-7FDB-45D0-9D28-B0A8809884CF}"/>
            </a:ext>
          </a:extLst>
        </xdr:cNvPr>
        <xdr:cNvSpPr txBox="1">
          <a:spLocks noChangeArrowheads="1"/>
        </xdr:cNvSpPr>
      </xdr:nvSpPr>
      <xdr:spPr bwMode="auto">
        <a:xfrm>
          <a:off x="14582775" y="2184929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6387" name="Text Box 15">
          <a:extLst>
            <a:ext uri="{FF2B5EF4-FFF2-40B4-BE49-F238E27FC236}">
              <a16:creationId xmlns="" xmlns:a16="http://schemas.microsoft.com/office/drawing/2014/main" id="{577F59F8-FF70-4647-AF4E-E7E0C4F4D9F4}"/>
            </a:ext>
          </a:extLst>
        </xdr:cNvPr>
        <xdr:cNvSpPr txBox="1">
          <a:spLocks noChangeArrowheads="1"/>
        </xdr:cNvSpPr>
      </xdr:nvSpPr>
      <xdr:spPr bwMode="auto">
        <a:xfrm>
          <a:off x="14554200" y="22183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6388" name="Text Box 15">
          <a:extLst>
            <a:ext uri="{FF2B5EF4-FFF2-40B4-BE49-F238E27FC236}">
              <a16:creationId xmlns="" xmlns:a16="http://schemas.microsoft.com/office/drawing/2014/main" id="{B0402B6A-B658-4627-8FCD-4B401B1EB85E}"/>
            </a:ext>
          </a:extLst>
        </xdr:cNvPr>
        <xdr:cNvSpPr txBox="1">
          <a:spLocks noChangeArrowheads="1"/>
        </xdr:cNvSpPr>
      </xdr:nvSpPr>
      <xdr:spPr bwMode="auto">
        <a:xfrm>
          <a:off x="14582775" y="2184929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6389" name="Text Box 15">
          <a:extLst>
            <a:ext uri="{FF2B5EF4-FFF2-40B4-BE49-F238E27FC236}">
              <a16:creationId xmlns="" xmlns:a16="http://schemas.microsoft.com/office/drawing/2014/main" id="{49B760ED-E368-459D-8283-BDD38744813C}"/>
            </a:ext>
          </a:extLst>
        </xdr:cNvPr>
        <xdr:cNvSpPr txBox="1">
          <a:spLocks noChangeArrowheads="1"/>
        </xdr:cNvSpPr>
      </xdr:nvSpPr>
      <xdr:spPr bwMode="auto">
        <a:xfrm>
          <a:off x="14554200" y="22183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213632"/>
    <xdr:sp macro="" textlink="">
      <xdr:nvSpPr>
        <xdr:cNvPr id="6390" name="Text Box 15">
          <a:extLst>
            <a:ext uri="{FF2B5EF4-FFF2-40B4-BE49-F238E27FC236}">
              <a16:creationId xmlns="" xmlns:a16="http://schemas.microsoft.com/office/drawing/2014/main" id="{0863FA1C-9372-4792-8FAF-AAF397BC4425}"/>
            </a:ext>
          </a:extLst>
        </xdr:cNvPr>
        <xdr:cNvSpPr txBox="1">
          <a:spLocks noChangeArrowheads="1"/>
        </xdr:cNvSpPr>
      </xdr:nvSpPr>
      <xdr:spPr bwMode="auto">
        <a:xfrm>
          <a:off x="14554200" y="221837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6391" name="Text Box 15">
          <a:extLst>
            <a:ext uri="{FF2B5EF4-FFF2-40B4-BE49-F238E27FC236}">
              <a16:creationId xmlns="" xmlns:a16="http://schemas.microsoft.com/office/drawing/2014/main" id="{ED1FDD55-34ED-4EAF-BE93-077394C3E8CD}"/>
            </a:ext>
          </a:extLst>
        </xdr:cNvPr>
        <xdr:cNvSpPr txBox="1">
          <a:spLocks noChangeArrowheads="1"/>
        </xdr:cNvSpPr>
      </xdr:nvSpPr>
      <xdr:spPr bwMode="auto">
        <a:xfrm>
          <a:off x="14554200" y="22183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6392" name="Text Box 15">
          <a:extLst>
            <a:ext uri="{FF2B5EF4-FFF2-40B4-BE49-F238E27FC236}">
              <a16:creationId xmlns="" xmlns:a16="http://schemas.microsoft.com/office/drawing/2014/main" id="{1097C123-4F64-42CC-A0E0-E0617BAD4D83}"/>
            </a:ext>
          </a:extLst>
        </xdr:cNvPr>
        <xdr:cNvSpPr txBox="1">
          <a:spLocks noChangeArrowheads="1"/>
        </xdr:cNvSpPr>
      </xdr:nvSpPr>
      <xdr:spPr bwMode="auto">
        <a:xfrm>
          <a:off x="14554200" y="22183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213632"/>
    <xdr:sp macro="" textlink="">
      <xdr:nvSpPr>
        <xdr:cNvPr id="6393" name="Text Box 15">
          <a:extLst>
            <a:ext uri="{FF2B5EF4-FFF2-40B4-BE49-F238E27FC236}">
              <a16:creationId xmlns="" xmlns:a16="http://schemas.microsoft.com/office/drawing/2014/main" id="{6353453C-568D-4E33-9AE6-816BBA2FC2C3}"/>
            </a:ext>
          </a:extLst>
        </xdr:cNvPr>
        <xdr:cNvSpPr txBox="1">
          <a:spLocks noChangeArrowheads="1"/>
        </xdr:cNvSpPr>
      </xdr:nvSpPr>
      <xdr:spPr bwMode="auto">
        <a:xfrm>
          <a:off x="14554200" y="221837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35</xdr:row>
      <xdr:rowOff>504825</xdr:rowOff>
    </xdr:from>
    <xdr:ext cx="95250" cy="442269"/>
    <xdr:sp macro="" textlink="">
      <xdr:nvSpPr>
        <xdr:cNvPr id="6394" name="Text Box 15">
          <a:extLst>
            <a:ext uri="{FF2B5EF4-FFF2-40B4-BE49-F238E27FC236}">
              <a16:creationId xmlns="" xmlns:a16="http://schemas.microsoft.com/office/drawing/2014/main" id="{E3B2DA4C-7B39-4226-8061-716981752123}"/>
            </a:ext>
          </a:extLst>
        </xdr:cNvPr>
        <xdr:cNvSpPr txBox="1">
          <a:spLocks noChangeArrowheads="1"/>
        </xdr:cNvSpPr>
      </xdr:nvSpPr>
      <xdr:spPr bwMode="auto">
        <a:xfrm>
          <a:off x="14554200" y="23231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6395" name="Text Box 16">
          <a:extLst>
            <a:ext uri="{FF2B5EF4-FFF2-40B4-BE49-F238E27FC236}">
              <a16:creationId xmlns="" xmlns:a16="http://schemas.microsoft.com/office/drawing/2014/main" id="{034C9F5F-B3CE-4090-B37A-DFDF7AFDA04C}"/>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6396" name="Text Box 17">
          <a:extLst>
            <a:ext uri="{FF2B5EF4-FFF2-40B4-BE49-F238E27FC236}">
              <a16:creationId xmlns="" xmlns:a16="http://schemas.microsoft.com/office/drawing/2014/main" id="{23AED943-6CAA-4D6C-9436-A981D68EEDFD}"/>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6397" name="Text Box 18">
          <a:extLst>
            <a:ext uri="{FF2B5EF4-FFF2-40B4-BE49-F238E27FC236}">
              <a16:creationId xmlns="" xmlns:a16="http://schemas.microsoft.com/office/drawing/2014/main" id="{3D8B4028-69DA-4CD9-BE4C-59BF87106D98}"/>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6398" name="Text Box 19">
          <a:extLst>
            <a:ext uri="{FF2B5EF4-FFF2-40B4-BE49-F238E27FC236}">
              <a16:creationId xmlns="" xmlns:a16="http://schemas.microsoft.com/office/drawing/2014/main" id="{F3ED38A5-2BC1-4E6C-BE65-6286B60588BF}"/>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442269"/>
    <xdr:sp macro="" textlink="">
      <xdr:nvSpPr>
        <xdr:cNvPr id="6399" name="Text Box 15">
          <a:extLst>
            <a:ext uri="{FF2B5EF4-FFF2-40B4-BE49-F238E27FC236}">
              <a16:creationId xmlns="" xmlns:a16="http://schemas.microsoft.com/office/drawing/2014/main" id="{036CF05B-4710-4FBF-B577-91C42EAB1341}"/>
            </a:ext>
          </a:extLst>
        </xdr:cNvPr>
        <xdr:cNvSpPr txBox="1">
          <a:spLocks noChangeArrowheads="1"/>
        </xdr:cNvSpPr>
      </xdr:nvSpPr>
      <xdr:spPr bwMode="auto">
        <a:xfrm>
          <a:off x="14554200" y="23250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442269"/>
    <xdr:sp macro="" textlink="">
      <xdr:nvSpPr>
        <xdr:cNvPr id="6400" name="Text Box 15">
          <a:extLst>
            <a:ext uri="{FF2B5EF4-FFF2-40B4-BE49-F238E27FC236}">
              <a16:creationId xmlns="" xmlns:a16="http://schemas.microsoft.com/office/drawing/2014/main" id="{7AE4E959-EF5B-459C-A7EC-9760A81B7F88}"/>
            </a:ext>
          </a:extLst>
        </xdr:cNvPr>
        <xdr:cNvSpPr txBox="1">
          <a:spLocks noChangeArrowheads="1"/>
        </xdr:cNvSpPr>
      </xdr:nvSpPr>
      <xdr:spPr bwMode="auto">
        <a:xfrm>
          <a:off x="14554200" y="23250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6401" name="Text Box 16">
          <a:extLst>
            <a:ext uri="{FF2B5EF4-FFF2-40B4-BE49-F238E27FC236}">
              <a16:creationId xmlns="" xmlns:a16="http://schemas.microsoft.com/office/drawing/2014/main" id="{DE3D99FC-B24B-4F7F-B938-7480D0CE871C}"/>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6402" name="Text Box 17">
          <a:extLst>
            <a:ext uri="{FF2B5EF4-FFF2-40B4-BE49-F238E27FC236}">
              <a16:creationId xmlns="" xmlns:a16="http://schemas.microsoft.com/office/drawing/2014/main" id="{27433B46-8FB5-47CD-9E21-2083373C58E7}"/>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6403" name="Text Box 18">
          <a:extLst>
            <a:ext uri="{FF2B5EF4-FFF2-40B4-BE49-F238E27FC236}">
              <a16:creationId xmlns="" xmlns:a16="http://schemas.microsoft.com/office/drawing/2014/main" id="{E86B83F4-D6C8-4D15-9943-576AFF55C335}"/>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213632"/>
    <xdr:sp macro="" textlink="">
      <xdr:nvSpPr>
        <xdr:cNvPr id="6404" name="Text Box 15">
          <a:extLst>
            <a:ext uri="{FF2B5EF4-FFF2-40B4-BE49-F238E27FC236}">
              <a16:creationId xmlns="" xmlns:a16="http://schemas.microsoft.com/office/drawing/2014/main" id="{30A263D7-1C32-4CFE-A3C0-D82201C55C10}"/>
            </a:ext>
          </a:extLst>
        </xdr:cNvPr>
        <xdr:cNvSpPr txBox="1">
          <a:spLocks noChangeArrowheads="1"/>
        </xdr:cNvSpPr>
      </xdr:nvSpPr>
      <xdr:spPr bwMode="auto">
        <a:xfrm>
          <a:off x="14554200" y="23250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6405" name="Text Box 16">
          <a:extLst>
            <a:ext uri="{FF2B5EF4-FFF2-40B4-BE49-F238E27FC236}">
              <a16:creationId xmlns="" xmlns:a16="http://schemas.microsoft.com/office/drawing/2014/main" id="{773E3250-A1EB-4710-91DC-9DFD7EACE2A7}"/>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6406" name="Text Box 17">
          <a:extLst>
            <a:ext uri="{FF2B5EF4-FFF2-40B4-BE49-F238E27FC236}">
              <a16:creationId xmlns="" xmlns:a16="http://schemas.microsoft.com/office/drawing/2014/main" id="{E2AF6597-C4E0-44AD-90EE-F623F7FE9185}"/>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6407" name="Text Box 18">
          <a:extLst>
            <a:ext uri="{FF2B5EF4-FFF2-40B4-BE49-F238E27FC236}">
              <a16:creationId xmlns="" xmlns:a16="http://schemas.microsoft.com/office/drawing/2014/main" id="{869B498B-C970-4070-8B47-58AB5F82AF0C}"/>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6408" name="Text Box 19">
          <a:extLst>
            <a:ext uri="{FF2B5EF4-FFF2-40B4-BE49-F238E27FC236}">
              <a16:creationId xmlns="" xmlns:a16="http://schemas.microsoft.com/office/drawing/2014/main" id="{2B5A0193-81D9-4E23-BCCE-4E18BE2F5F75}"/>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6409" name="Text Box 16">
          <a:extLst>
            <a:ext uri="{FF2B5EF4-FFF2-40B4-BE49-F238E27FC236}">
              <a16:creationId xmlns="" xmlns:a16="http://schemas.microsoft.com/office/drawing/2014/main" id="{1CCEF7A9-5156-4EA8-9225-450B9E9C7F6D}"/>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6410" name="Text Box 17">
          <a:extLst>
            <a:ext uri="{FF2B5EF4-FFF2-40B4-BE49-F238E27FC236}">
              <a16:creationId xmlns="" xmlns:a16="http://schemas.microsoft.com/office/drawing/2014/main" id="{9B492FF7-B418-4303-8039-E9CCA5342551}"/>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6411" name="Text Box 18">
          <a:extLst>
            <a:ext uri="{FF2B5EF4-FFF2-40B4-BE49-F238E27FC236}">
              <a16:creationId xmlns="" xmlns:a16="http://schemas.microsoft.com/office/drawing/2014/main" id="{EF3A2750-91AB-4FC5-8EB2-67F75502296E}"/>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6412" name="Text Box 19">
          <a:extLst>
            <a:ext uri="{FF2B5EF4-FFF2-40B4-BE49-F238E27FC236}">
              <a16:creationId xmlns="" xmlns:a16="http://schemas.microsoft.com/office/drawing/2014/main" id="{23E104C5-4647-43A2-A043-4734619092AC}"/>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6413" name="Text Box 16">
          <a:extLst>
            <a:ext uri="{FF2B5EF4-FFF2-40B4-BE49-F238E27FC236}">
              <a16:creationId xmlns="" xmlns:a16="http://schemas.microsoft.com/office/drawing/2014/main" id="{A637E324-7A63-499A-AD46-9B908B662FF6}"/>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6414" name="Text Box 17">
          <a:extLst>
            <a:ext uri="{FF2B5EF4-FFF2-40B4-BE49-F238E27FC236}">
              <a16:creationId xmlns="" xmlns:a16="http://schemas.microsoft.com/office/drawing/2014/main" id="{5CC0B18C-0B4C-4250-9A2E-DDB756074B6E}"/>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6415" name="Text Box 18">
          <a:extLst>
            <a:ext uri="{FF2B5EF4-FFF2-40B4-BE49-F238E27FC236}">
              <a16:creationId xmlns="" xmlns:a16="http://schemas.microsoft.com/office/drawing/2014/main" id="{597EE0AD-B6F3-4D8E-9A7D-4336572635A5}"/>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6416" name="Text Box 19">
          <a:extLst>
            <a:ext uri="{FF2B5EF4-FFF2-40B4-BE49-F238E27FC236}">
              <a16:creationId xmlns="" xmlns:a16="http://schemas.microsoft.com/office/drawing/2014/main" id="{4C6B7D3A-554F-44C2-9BC1-04C243E71AA3}"/>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6417" name="Text Box 15">
          <a:extLst>
            <a:ext uri="{FF2B5EF4-FFF2-40B4-BE49-F238E27FC236}">
              <a16:creationId xmlns="" xmlns:a16="http://schemas.microsoft.com/office/drawing/2014/main" id="{232C975A-B0A5-4893-B9D7-B6C9C51DBA5D}"/>
            </a:ext>
          </a:extLst>
        </xdr:cNvPr>
        <xdr:cNvSpPr txBox="1">
          <a:spLocks noChangeArrowheads="1"/>
        </xdr:cNvSpPr>
      </xdr:nvSpPr>
      <xdr:spPr bwMode="auto">
        <a:xfrm>
          <a:off x="14554200" y="248031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6418" name="Text Box 16">
          <a:extLst>
            <a:ext uri="{FF2B5EF4-FFF2-40B4-BE49-F238E27FC236}">
              <a16:creationId xmlns="" xmlns:a16="http://schemas.microsoft.com/office/drawing/2014/main" id="{3D7D0345-82DC-4952-930F-C48CEB57EB02}"/>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6419" name="Text Box 17">
          <a:extLst>
            <a:ext uri="{FF2B5EF4-FFF2-40B4-BE49-F238E27FC236}">
              <a16:creationId xmlns="" xmlns:a16="http://schemas.microsoft.com/office/drawing/2014/main" id="{2FD4294E-329F-45F2-9767-A4575F038284}"/>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6420" name="Text Box 18">
          <a:extLst>
            <a:ext uri="{FF2B5EF4-FFF2-40B4-BE49-F238E27FC236}">
              <a16:creationId xmlns="" xmlns:a16="http://schemas.microsoft.com/office/drawing/2014/main" id="{97ECA0BE-9A6C-4376-8443-710CF075EE02}"/>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6421" name="Text Box 16">
          <a:extLst>
            <a:ext uri="{FF2B5EF4-FFF2-40B4-BE49-F238E27FC236}">
              <a16:creationId xmlns="" xmlns:a16="http://schemas.microsoft.com/office/drawing/2014/main" id="{9D68E092-7AD3-4618-A087-73D9AE67BA4E}"/>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6422" name="Text Box 17">
          <a:extLst>
            <a:ext uri="{FF2B5EF4-FFF2-40B4-BE49-F238E27FC236}">
              <a16:creationId xmlns="" xmlns:a16="http://schemas.microsoft.com/office/drawing/2014/main" id="{2157476B-E647-4CA8-BFE3-B957C0B2D62E}"/>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6423" name="Text Box 18">
          <a:extLst>
            <a:ext uri="{FF2B5EF4-FFF2-40B4-BE49-F238E27FC236}">
              <a16:creationId xmlns="" xmlns:a16="http://schemas.microsoft.com/office/drawing/2014/main" id="{E59F46D6-87D6-409E-A0BF-2A432F7911C4}"/>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6424" name="Text Box 19">
          <a:extLst>
            <a:ext uri="{FF2B5EF4-FFF2-40B4-BE49-F238E27FC236}">
              <a16:creationId xmlns="" xmlns:a16="http://schemas.microsoft.com/office/drawing/2014/main" id="{9A21EE4D-9A35-4DBF-BB6C-B97317084F28}"/>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6425" name="Text Box 16">
          <a:extLst>
            <a:ext uri="{FF2B5EF4-FFF2-40B4-BE49-F238E27FC236}">
              <a16:creationId xmlns="" xmlns:a16="http://schemas.microsoft.com/office/drawing/2014/main" id="{32D2F775-4866-465C-867E-FAF0E36B0DD4}"/>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6426" name="Text Box 17">
          <a:extLst>
            <a:ext uri="{FF2B5EF4-FFF2-40B4-BE49-F238E27FC236}">
              <a16:creationId xmlns="" xmlns:a16="http://schemas.microsoft.com/office/drawing/2014/main" id="{27EDAF43-2514-4149-8F83-E3459E22356A}"/>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6427" name="Text Box 18">
          <a:extLst>
            <a:ext uri="{FF2B5EF4-FFF2-40B4-BE49-F238E27FC236}">
              <a16:creationId xmlns="" xmlns:a16="http://schemas.microsoft.com/office/drawing/2014/main" id="{AA63301C-3DB3-4CDB-8210-2FE72E368432}"/>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6428" name="Text Box 19">
          <a:extLst>
            <a:ext uri="{FF2B5EF4-FFF2-40B4-BE49-F238E27FC236}">
              <a16:creationId xmlns="" xmlns:a16="http://schemas.microsoft.com/office/drawing/2014/main" id="{0E300FA2-C57C-448F-A49F-F1B74CDE23E1}"/>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6429" name="Text Box 15">
          <a:extLst>
            <a:ext uri="{FF2B5EF4-FFF2-40B4-BE49-F238E27FC236}">
              <a16:creationId xmlns="" xmlns:a16="http://schemas.microsoft.com/office/drawing/2014/main" id="{7207C887-2AE1-44CA-8347-F2BDA36D114E}"/>
            </a:ext>
          </a:extLst>
        </xdr:cNvPr>
        <xdr:cNvSpPr txBox="1">
          <a:spLocks noChangeArrowheads="1"/>
        </xdr:cNvSpPr>
      </xdr:nvSpPr>
      <xdr:spPr bwMode="auto">
        <a:xfrm>
          <a:off x="14554200" y="25326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6430" name="Text Box 15">
          <a:extLst>
            <a:ext uri="{FF2B5EF4-FFF2-40B4-BE49-F238E27FC236}">
              <a16:creationId xmlns="" xmlns:a16="http://schemas.microsoft.com/office/drawing/2014/main" id="{B295E3D0-65DF-42EF-924B-7BDACE0D7E98}"/>
            </a:ext>
          </a:extLst>
        </xdr:cNvPr>
        <xdr:cNvSpPr txBox="1">
          <a:spLocks noChangeArrowheads="1"/>
        </xdr:cNvSpPr>
      </xdr:nvSpPr>
      <xdr:spPr bwMode="auto">
        <a:xfrm>
          <a:off x="14554200" y="25326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431" name="Text Box 16">
          <a:extLst>
            <a:ext uri="{FF2B5EF4-FFF2-40B4-BE49-F238E27FC236}">
              <a16:creationId xmlns="" xmlns:a16="http://schemas.microsoft.com/office/drawing/2014/main" id="{BD204876-C45A-44FE-BB31-53DB709CCDAF}"/>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432" name="Text Box 17">
          <a:extLst>
            <a:ext uri="{FF2B5EF4-FFF2-40B4-BE49-F238E27FC236}">
              <a16:creationId xmlns="" xmlns:a16="http://schemas.microsoft.com/office/drawing/2014/main" id="{26A6BD09-A197-4700-940D-011CD95767DF}"/>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433" name="Text Box 18">
          <a:extLst>
            <a:ext uri="{FF2B5EF4-FFF2-40B4-BE49-F238E27FC236}">
              <a16:creationId xmlns="" xmlns:a16="http://schemas.microsoft.com/office/drawing/2014/main" id="{2F333926-64E7-4350-966E-891E27467677}"/>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434" name="Text Box 19">
          <a:extLst>
            <a:ext uri="{FF2B5EF4-FFF2-40B4-BE49-F238E27FC236}">
              <a16:creationId xmlns="" xmlns:a16="http://schemas.microsoft.com/office/drawing/2014/main" id="{64F442AE-324C-4E32-A77B-53B070C257C0}"/>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6435" name="Text Box 15">
          <a:extLst>
            <a:ext uri="{FF2B5EF4-FFF2-40B4-BE49-F238E27FC236}">
              <a16:creationId xmlns="" xmlns:a16="http://schemas.microsoft.com/office/drawing/2014/main" id="{682CE566-F42D-4082-B643-74D896CE6718}"/>
            </a:ext>
          </a:extLst>
        </xdr:cNvPr>
        <xdr:cNvSpPr txBox="1">
          <a:spLocks noChangeArrowheads="1"/>
        </xdr:cNvSpPr>
      </xdr:nvSpPr>
      <xdr:spPr bwMode="auto">
        <a:xfrm>
          <a:off x="14554200" y="268986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436" name="Text Box 16">
          <a:extLst>
            <a:ext uri="{FF2B5EF4-FFF2-40B4-BE49-F238E27FC236}">
              <a16:creationId xmlns="" xmlns:a16="http://schemas.microsoft.com/office/drawing/2014/main" id="{E7226F5E-8B01-432B-84DD-6C40E56C020B}"/>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437" name="Text Box 17">
          <a:extLst>
            <a:ext uri="{FF2B5EF4-FFF2-40B4-BE49-F238E27FC236}">
              <a16:creationId xmlns="" xmlns:a16="http://schemas.microsoft.com/office/drawing/2014/main" id="{149D64AF-773E-4D31-A5CA-7302BC3DDB82}"/>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438" name="Text Box 18">
          <a:extLst>
            <a:ext uri="{FF2B5EF4-FFF2-40B4-BE49-F238E27FC236}">
              <a16:creationId xmlns="" xmlns:a16="http://schemas.microsoft.com/office/drawing/2014/main" id="{B31B8563-B0B2-4389-94FD-3A63158F7FC4}"/>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6439" name="Text Box 16">
          <a:extLst>
            <a:ext uri="{FF2B5EF4-FFF2-40B4-BE49-F238E27FC236}">
              <a16:creationId xmlns="" xmlns:a16="http://schemas.microsoft.com/office/drawing/2014/main" id="{63332B7F-9D1F-4772-980D-A89146EA2B95}"/>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6440" name="Text Box 17">
          <a:extLst>
            <a:ext uri="{FF2B5EF4-FFF2-40B4-BE49-F238E27FC236}">
              <a16:creationId xmlns="" xmlns:a16="http://schemas.microsoft.com/office/drawing/2014/main" id="{DC67D94B-95C8-4E75-A572-4AFB38A194D9}"/>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6441" name="Text Box 18">
          <a:extLst>
            <a:ext uri="{FF2B5EF4-FFF2-40B4-BE49-F238E27FC236}">
              <a16:creationId xmlns="" xmlns:a16="http://schemas.microsoft.com/office/drawing/2014/main" id="{C7469228-2EC8-4921-A8C2-1B615290EA03}"/>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6442" name="Text Box 19">
          <a:extLst>
            <a:ext uri="{FF2B5EF4-FFF2-40B4-BE49-F238E27FC236}">
              <a16:creationId xmlns="" xmlns:a16="http://schemas.microsoft.com/office/drawing/2014/main" id="{5CCB458F-55D4-4E61-832E-BEB8AAAECD4B}"/>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6443" name="Text Box 16">
          <a:extLst>
            <a:ext uri="{FF2B5EF4-FFF2-40B4-BE49-F238E27FC236}">
              <a16:creationId xmlns="" xmlns:a16="http://schemas.microsoft.com/office/drawing/2014/main" id="{87C54F94-A7DA-4007-BF13-217435CB1BB5}"/>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6444" name="Text Box 17">
          <a:extLst>
            <a:ext uri="{FF2B5EF4-FFF2-40B4-BE49-F238E27FC236}">
              <a16:creationId xmlns="" xmlns:a16="http://schemas.microsoft.com/office/drawing/2014/main" id="{1133019F-2196-4AAB-8D8B-C2921A9576D6}"/>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6445" name="Text Box 18">
          <a:extLst>
            <a:ext uri="{FF2B5EF4-FFF2-40B4-BE49-F238E27FC236}">
              <a16:creationId xmlns="" xmlns:a16="http://schemas.microsoft.com/office/drawing/2014/main" id="{94EC7EBB-6A54-40CB-9FD9-B83CC264782A}"/>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6446" name="Text Box 19">
          <a:extLst>
            <a:ext uri="{FF2B5EF4-FFF2-40B4-BE49-F238E27FC236}">
              <a16:creationId xmlns="" xmlns:a16="http://schemas.microsoft.com/office/drawing/2014/main" id="{CCA94AB2-8709-4CC2-80C6-B443AE3D43BF}"/>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6447" name="Text Box 16">
          <a:extLst>
            <a:ext uri="{FF2B5EF4-FFF2-40B4-BE49-F238E27FC236}">
              <a16:creationId xmlns="" xmlns:a16="http://schemas.microsoft.com/office/drawing/2014/main" id="{D9DA67B1-4379-4A1C-AAF2-2ED54A08DB25}"/>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6448" name="Text Box 17">
          <a:extLst>
            <a:ext uri="{FF2B5EF4-FFF2-40B4-BE49-F238E27FC236}">
              <a16:creationId xmlns="" xmlns:a16="http://schemas.microsoft.com/office/drawing/2014/main" id="{708F1EBE-5503-44D7-9774-DF34E5F7E71B}"/>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6449" name="Text Box 18">
          <a:extLst>
            <a:ext uri="{FF2B5EF4-FFF2-40B4-BE49-F238E27FC236}">
              <a16:creationId xmlns="" xmlns:a16="http://schemas.microsoft.com/office/drawing/2014/main" id="{3F83264E-FC0A-4533-B855-45A5BDF7B0D8}"/>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6450" name="Text Box 19">
          <a:extLst>
            <a:ext uri="{FF2B5EF4-FFF2-40B4-BE49-F238E27FC236}">
              <a16:creationId xmlns="" xmlns:a16="http://schemas.microsoft.com/office/drawing/2014/main" id="{1F1158A9-DE8C-43EB-AFDE-0176E942749E}"/>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6451" name="Text Box 15">
          <a:extLst>
            <a:ext uri="{FF2B5EF4-FFF2-40B4-BE49-F238E27FC236}">
              <a16:creationId xmlns="" xmlns:a16="http://schemas.microsoft.com/office/drawing/2014/main" id="{4C77C048-7458-447D-9F07-75BFCF9A6160}"/>
            </a:ext>
          </a:extLst>
        </xdr:cNvPr>
        <xdr:cNvSpPr txBox="1">
          <a:spLocks noChangeArrowheads="1"/>
        </xdr:cNvSpPr>
      </xdr:nvSpPr>
      <xdr:spPr bwMode="auto">
        <a:xfrm>
          <a:off x="14554200" y="2951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6452" name="Text Box 15">
          <a:extLst>
            <a:ext uri="{FF2B5EF4-FFF2-40B4-BE49-F238E27FC236}">
              <a16:creationId xmlns="" xmlns:a16="http://schemas.microsoft.com/office/drawing/2014/main" id="{2648CAA1-A6B2-47B4-8594-BAF7DF8169CF}"/>
            </a:ext>
          </a:extLst>
        </xdr:cNvPr>
        <xdr:cNvSpPr txBox="1">
          <a:spLocks noChangeArrowheads="1"/>
        </xdr:cNvSpPr>
      </xdr:nvSpPr>
      <xdr:spPr bwMode="auto">
        <a:xfrm>
          <a:off x="14554200" y="289941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6453" name="Text Box 16">
          <a:extLst>
            <a:ext uri="{FF2B5EF4-FFF2-40B4-BE49-F238E27FC236}">
              <a16:creationId xmlns="" xmlns:a16="http://schemas.microsoft.com/office/drawing/2014/main" id="{14E4BC9A-6F51-4E54-86CF-8230D3BE9D9C}"/>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6454" name="Text Box 17">
          <a:extLst>
            <a:ext uri="{FF2B5EF4-FFF2-40B4-BE49-F238E27FC236}">
              <a16:creationId xmlns="" xmlns:a16="http://schemas.microsoft.com/office/drawing/2014/main" id="{AB9D3835-D118-4860-B842-F2C318EFAFFC}"/>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6455" name="Text Box 18">
          <a:extLst>
            <a:ext uri="{FF2B5EF4-FFF2-40B4-BE49-F238E27FC236}">
              <a16:creationId xmlns="" xmlns:a16="http://schemas.microsoft.com/office/drawing/2014/main" id="{82B0609C-8B68-44C8-8B7F-EE32F15DCBA4}"/>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6456" name="Text Box 15">
          <a:extLst>
            <a:ext uri="{FF2B5EF4-FFF2-40B4-BE49-F238E27FC236}">
              <a16:creationId xmlns="" xmlns:a16="http://schemas.microsoft.com/office/drawing/2014/main" id="{67B90D34-77D0-4EB4-B8ED-C0FCB83C073D}"/>
            </a:ext>
          </a:extLst>
        </xdr:cNvPr>
        <xdr:cNvSpPr txBox="1">
          <a:spLocks noChangeArrowheads="1"/>
        </xdr:cNvSpPr>
      </xdr:nvSpPr>
      <xdr:spPr bwMode="auto">
        <a:xfrm>
          <a:off x="14554200" y="2951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6457" name="Text Box 16">
          <a:extLst>
            <a:ext uri="{FF2B5EF4-FFF2-40B4-BE49-F238E27FC236}">
              <a16:creationId xmlns="" xmlns:a16="http://schemas.microsoft.com/office/drawing/2014/main" id="{05E949F3-0C0C-478F-88DB-8C6E2B874BAB}"/>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6458" name="Text Box 17">
          <a:extLst>
            <a:ext uri="{FF2B5EF4-FFF2-40B4-BE49-F238E27FC236}">
              <a16:creationId xmlns="" xmlns:a16="http://schemas.microsoft.com/office/drawing/2014/main" id="{3537432D-3D11-4A9E-A41E-628ADC283CA8}"/>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6459" name="Text Box 18">
          <a:extLst>
            <a:ext uri="{FF2B5EF4-FFF2-40B4-BE49-F238E27FC236}">
              <a16:creationId xmlns="" xmlns:a16="http://schemas.microsoft.com/office/drawing/2014/main" id="{D620F7A8-57B3-47C6-B531-E7C0608E0E3A}"/>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6460" name="Text Box 19">
          <a:extLst>
            <a:ext uri="{FF2B5EF4-FFF2-40B4-BE49-F238E27FC236}">
              <a16:creationId xmlns="" xmlns:a16="http://schemas.microsoft.com/office/drawing/2014/main" id="{BCA30A6A-C896-4435-A1EB-AD3905E3B514}"/>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6461" name="Text Box 16">
          <a:extLst>
            <a:ext uri="{FF2B5EF4-FFF2-40B4-BE49-F238E27FC236}">
              <a16:creationId xmlns="" xmlns:a16="http://schemas.microsoft.com/office/drawing/2014/main" id="{7719B2F2-E5E2-4FDC-A743-53973A5231C9}"/>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6462" name="Text Box 17">
          <a:extLst>
            <a:ext uri="{FF2B5EF4-FFF2-40B4-BE49-F238E27FC236}">
              <a16:creationId xmlns="" xmlns:a16="http://schemas.microsoft.com/office/drawing/2014/main" id="{EE73898B-FE1D-469F-9014-45A148EE85DB}"/>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6463" name="Text Box 18">
          <a:extLst>
            <a:ext uri="{FF2B5EF4-FFF2-40B4-BE49-F238E27FC236}">
              <a16:creationId xmlns="" xmlns:a16="http://schemas.microsoft.com/office/drawing/2014/main" id="{2D9C5AF2-7461-42E7-A96E-D17B9440F43C}"/>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6464" name="Text Box 19">
          <a:extLst>
            <a:ext uri="{FF2B5EF4-FFF2-40B4-BE49-F238E27FC236}">
              <a16:creationId xmlns="" xmlns:a16="http://schemas.microsoft.com/office/drawing/2014/main" id="{59579EA4-5527-432D-8998-E8B07FA83D8D}"/>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6465" name="Text Box 16">
          <a:extLst>
            <a:ext uri="{FF2B5EF4-FFF2-40B4-BE49-F238E27FC236}">
              <a16:creationId xmlns="" xmlns:a16="http://schemas.microsoft.com/office/drawing/2014/main" id="{086A7470-B326-48FC-A970-4B2697A61AC0}"/>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6466" name="Text Box 17">
          <a:extLst>
            <a:ext uri="{FF2B5EF4-FFF2-40B4-BE49-F238E27FC236}">
              <a16:creationId xmlns="" xmlns:a16="http://schemas.microsoft.com/office/drawing/2014/main" id="{51FE5E88-B1E2-4DCD-BC53-768943549C45}"/>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6467" name="Text Box 18">
          <a:extLst>
            <a:ext uri="{FF2B5EF4-FFF2-40B4-BE49-F238E27FC236}">
              <a16:creationId xmlns="" xmlns:a16="http://schemas.microsoft.com/office/drawing/2014/main" id="{1CD94F02-B000-4417-9AE4-E64D4A477D30}"/>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6468" name="Text Box 19">
          <a:extLst>
            <a:ext uri="{FF2B5EF4-FFF2-40B4-BE49-F238E27FC236}">
              <a16:creationId xmlns="" xmlns:a16="http://schemas.microsoft.com/office/drawing/2014/main" id="{2F325475-EF8C-45AD-AD15-E5E7B865401F}"/>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6469" name="Text Box 16">
          <a:extLst>
            <a:ext uri="{FF2B5EF4-FFF2-40B4-BE49-F238E27FC236}">
              <a16:creationId xmlns="" xmlns:a16="http://schemas.microsoft.com/office/drawing/2014/main" id="{9870F6DE-2489-466A-A8C4-E842C66D3167}"/>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6470" name="Text Box 17">
          <a:extLst>
            <a:ext uri="{FF2B5EF4-FFF2-40B4-BE49-F238E27FC236}">
              <a16:creationId xmlns="" xmlns:a16="http://schemas.microsoft.com/office/drawing/2014/main" id="{008869EB-CF90-4675-B155-3B328033F9DF}"/>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6471" name="Text Box 18">
          <a:extLst>
            <a:ext uri="{FF2B5EF4-FFF2-40B4-BE49-F238E27FC236}">
              <a16:creationId xmlns="" xmlns:a16="http://schemas.microsoft.com/office/drawing/2014/main" id="{B77CDA77-8733-461B-834E-B7E2A2173E8D}"/>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6472" name="Text Box 16">
          <a:extLst>
            <a:ext uri="{FF2B5EF4-FFF2-40B4-BE49-F238E27FC236}">
              <a16:creationId xmlns="" xmlns:a16="http://schemas.microsoft.com/office/drawing/2014/main" id="{E7ACECB5-259F-4F84-9308-957EB3E16689}"/>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6473" name="Text Box 17">
          <a:extLst>
            <a:ext uri="{FF2B5EF4-FFF2-40B4-BE49-F238E27FC236}">
              <a16:creationId xmlns="" xmlns:a16="http://schemas.microsoft.com/office/drawing/2014/main" id="{8A95763B-8BE4-4886-9E90-9EDB94D73DE6}"/>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6474" name="Text Box 18">
          <a:extLst>
            <a:ext uri="{FF2B5EF4-FFF2-40B4-BE49-F238E27FC236}">
              <a16:creationId xmlns="" xmlns:a16="http://schemas.microsoft.com/office/drawing/2014/main" id="{74EFECF1-53B5-4B8B-B2FB-89A0BF1F671E}"/>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6475" name="Text Box 19">
          <a:extLst>
            <a:ext uri="{FF2B5EF4-FFF2-40B4-BE49-F238E27FC236}">
              <a16:creationId xmlns="" xmlns:a16="http://schemas.microsoft.com/office/drawing/2014/main" id="{F58FE80B-D897-4A73-88ED-36EC5B42285B}"/>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6476" name="Text Box 16">
          <a:extLst>
            <a:ext uri="{FF2B5EF4-FFF2-40B4-BE49-F238E27FC236}">
              <a16:creationId xmlns="" xmlns:a16="http://schemas.microsoft.com/office/drawing/2014/main" id="{16AF8ED1-252D-4271-950B-3856A577D202}"/>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6477" name="Text Box 17">
          <a:extLst>
            <a:ext uri="{FF2B5EF4-FFF2-40B4-BE49-F238E27FC236}">
              <a16:creationId xmlns="" xmlns:a16="http://schemas.microsoft.com/office/drawing/2014/main" id="{45E99E26-CE54-48C5-AE7C-95CDEFF81C67}"/>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6478" name="Text Box 18">
          <a:extLst>
            <a:ext uri="{FF2B5EF4-FFF2-40B4-BE49-F238E27FC236}">
              <a16:creationId xmlns="" xmlns:a16="http://schemas.microsoft.com/office/drawing/2014/main" id="{BF0F6937-1408-43DD-B558-636307B5F6E2}"/>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6479" name="Text Box 19">
          <a:extLst>
            <a:ext uri="{FF2B5EF4-FFF2-40B4-BE49-F238E27FC236}">
              <a16:creationId xmlns="" xmlns:a16="http://schemas.microsoft.com/office/drawing/2014/main" id="{25888630-862F-408B-A414-4EECE6260C8A}"/>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6480" name="Text Box 16">
          <a:extLst>
            <a:ext uri="{FF2B5EF4-FFF2-40B4-BE49-F238E27FC236}">
              <a16:creationId xmlns="" xmlns:a16="http://schemas.microsoft.com/office/drawing/2014/main" id="{020E8C51-0EA2-4019-8D98-27513F4D8E3C}"/>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6481" name="Text Box 17">
          <a:extLst>
            <a:ext uri="{FF2B5EF4-FFF2-40B4-BE49-F238E27FC236}">
              <a16:creationId xmlns="" xmlns:a16="http://schemas.microsoft.com/office/drawing/2014/main" id="{29DBCA86-0377-416D-A524-55568BFE0652}"/>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6482" name="Text Box 18">
          <a:extLst>
            <a:ext uri="{FF2B5EF4-FFF2-40B4-BE49-F238E27FC236}">
              <a16:creationId xmlns="" xmlns:a16="http://schemas.microsoft.com/office/drawing/2014/main" id="{B658AB10-C6C9-4660-88BA-D6A166D9ADF2}"/>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6483" name="Text Box 19">
          <a:extLst>
            <a:ext uri="{FF2B5EF4-FFF2-40B4-BE49-F238E27FC236}">
              <a16:creationId xmlns="" xmlns:a16="http://schemas.microsoft.com/office/drawing/2014/main" id="{62CA63B8-8AEA-4E99-A09B-B7EEE4F0FB48}"/>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6484" name="Text Box 15">
          <a:extLst>
            <a:ext uri="{FF2B5EF4-FFF2-40B4-BE49-F238E27FC236}">
              <a16:creationId xmlns="" xmlns:a16="http://schemas.microsoft.com/office/drawing/2014/main" id="{7CEE4CDF-0809-4238-BA73-FFB8400D45CB}"/>
            </a:ext>
          </a:extLst>
        </xdr:cNvPr>
        <xdr:cNvSpPr txBox="1">
          <a:spLocks noChangeArrowheads="1"/>
        </xdr:cNvSpPr>
      </xdr:nvSpPr>
      <xdr:spPr bwMode="auto">
        <a:xfrm>
          <a:off x="14554200" y="23231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6485" name="Text Box 16">
          <a:extLst>
            <a:ext uri="{FF2B5EF4-FFF2-40B4-BE49-F238E27FC236}">
              <a16:creationId xmlns="" xmlns:a16="http://schemas.microsoft.com/office/drawing/2014/main" id="{3FA749BC-5491-40D6-98EF-87CD0FBACE4A}"/>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6486" name="Text Box 17">
          <a:extLst>
            <a:ext uri="{FF2B5EF4-FFF2-40B4-BE49-F238E27FC236}">
              <a16:creationId xmlns="" xmlns:a16="http://schemas.microsoft.com/office/drawing/2014/main" id="{A5F88C16-0296-4CD4-8378-7D5FFE776BF9}"/>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6487" name="Text Box 18">
          <a:extLst>
            <a:ext uri="{FF2B5EF4-FFF2-40B4-BE49-F238E27FC236}">
              <a16:creationId xmlns="" xmlns:a16="http://schemas.microsoft.com/office/drawing/2014/main" id="{F4F0728E-0A5D-40AD-B470-1687CB8F230F}"/>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6488" name="Text Box 16">
          <a:extLst>
            <a:ext uri="{FF2B5EF4-FFF2-40B4-BE49-F238E27FC236}">
              <a16:creationId xmlns="" xmlns:a16="http://schemas.microsoft.com/office/drawing/2014/main" id="{0A12B832-48B7-4706-B3B1-8ACAAFA52DF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6489" name="Text Box 17">
          <a:extLst>
            <a:ext uri="{FF2B5EF4-FFF2-40B4-BE49-F238E27FC236}">
              <a16:creationId xmlns="" xmlns:a16="http://schemas.microsoft.com/office/drawing/2014/main" id="{1C024D51-DB05-4FDB-8C78-A77BE530907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6490" name="Text Box 18">
          <a:extLst>
            <a:ext uri="{FF2B5EF4-FFF2-40B4-BE49-F238E27FC236}">
              <a16:creationId xmlns="" xmlns:a16="http://schemas.microsoft.com/office/drawing/2014/main" id="{066AECF3-EEEB-4DBA-AB92-78C213332354}"/>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6491" name="Text Box 19">
          <a:extLst>
            <a:ext uri="{FF2B5EF4-FFF2-40B4-BE49-F238E27FC236}">
              <a16:creationId xmlns="" xmlns:a16="http://schemas.microsoft.com/office/drawing/2014/main" id="{540284A6-4055-4844-ACF0-0B6141760B93}"/>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6492" name="Text Box 16">
          <a:extLst>
            <a:ext uri="{FF2B5EF4-FFF2-40B4-BE49-F238E27FC236}">
              <a16:creationId xmlns="" xmlns:a16="http://schemas.microsoft.com/office/drawing/2014/main" id="{89E3D1AA-5C62-48FD-BA3E-8768F439CD91}"/>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6493" name="Text Box 17">
          <a:extLst>
            <a:ext uri="{FF2B5EF4-FFF2-40B4-BE49-F238E27FC236}">
              <a16:creationId xmlns="" xmlns:a16="http://schemas.microsoft.com/office/drawing/2014/main" id="{1F3FCE83-2F78-4BC3-B8BA-27F0AEB78C6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6494" name="Text Box 18">
          <a:extLst>
            <a:ext uri="{FF2B5EF4-FFF2-40B4-BE49-F238E27FC236}">
              <a16:creationId xmlns="" xmlns:a16="http://schemas.microsoft.com/office/drawing/2014/main" id="{B4098BA1-53E0-40A9-A2AE-7E17D1FBE4BC}"/>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0</xdr:rowOff>
    </xdr:from>
    <xdr:ext cx="95250" cy="213632"/>
    <xdr:sp macro="" textlink="">
      <xdr:nvSpPr>
        <xdr:cNvPr id="6495" name="Text Box 15">
          <a:extLst>
            <a:ext uri="{FF2B5EF4-FFF2-40B4-BE49-F238E27FC236}">
              <a16:creationId xmlns="" xmlns:a16="http://schemas.microsoft.com/office/drawing/2014/main" id="{DE21C6F7-809C-4402-A210-D6A04574BD6E}"/>
            </a:ext>
          </a:extLst>
        </xdr:cNvPr>
        <xdr:cNvSpPr txBox="1">
          <a:spLocks noChangeArrowheads="1"/>
        </xdr:cNvSpPr>
      </xdr:nvSpPr>
      <xdr:spPr bwMode="auto">
        <a:xfrm>
          <a:off x="14582775" y="23250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6496" name="Text Box 16">
          <a:extLst>
            <a:ext uri="{FF2B5EF4-FFF2-40B4-BE49-F238E27FC236}">
              <a16:creationId xmlns="" xmlns:a16="http://schemas.microsoft.com/office/drawing/2014/main" id="{570A2D3F-C2B6-4817-B0E2-C8926EDDE96D}"/>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6497" name="Text Box 17">
          <a:extLst>
            <a:ext uri="{FF2B5EF4-FFF2-40B4-BE49-F238E27FC236}">
              <a16:creationId xmlns="" xmlns:a16="http://schemas.microsoft.com/office/drawing/2014/main" id="{48572B7B-67B9-4E24-AC38-4E401A74222E}"/>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6498" name="Text Box 18">
          <a:extLst>
            <a:ext uri="{FF2B5EF4-FFF2-40B4-BE49-F238E27FC236}">
              <a16:creationId xmlns="" xmlns:a16="http://schemas.microsoft.com/office/drawing/2014/main" id="{76F98A9E-CB2C-40A9-BFB9-F52B0A592976}"/>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6499" name="Text Box 19">
          <a:extLst>
            <a:ext uri="{FF2B5EF4-FFF2-40B4-BE49-F238E27FC236}">
              <a16:creationId xmlns="" xmlns:a16="http://schemas.microsoft.com/office/drawing/2014/main" id="{4903BEC1-2D52-44C4-A51E-04D9C554646C}"/>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6500" name="Text Box 16">
          <a:extLst>
            <a:ext uri="{FF2B5EF4-FFF2-40B4-BE49-F238E27FC236}">
              <a16:creationId xmlns="" xmlns:a16="http://schemas.microsoft.com/office/drawing/2014/main" id="{1A53680A-97D0-42F6-A5D5-C160118E2A41}"/>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6501" name="Text Box 17">
          <a:extLst>
            <a:ext uri="{FF2B5EF4-FFF2-40B4-BE49-F238E27FC236}">
              <a16:creationId xmlns="" xmlns:a16="http://schemas.microsoft.com/office/drawing/2014/main" id="{D28DD447-B182-42E3-BE0F-F9D397D581D8}"/>
            </a:ext>
          </a:extLst>
        </xdr:cNvPr>
        <xdr:cNvSpPr txBox="1">
          <a:spLocks noChangeArrowheads="1"/>
        </xdr:cNvSpPr>
      </xdr:nvSpPr>
      <xdr:spPr bwMode="auto">
        <a:xfrm>
          <a:off x="14554200"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0</xdr:rowOff>
    </xdr:from>
    <xdr:ext cx="95250" cy="171450"/>
    <xdr:sp macro="" textlink="">
      <xdr:nvSpPr>
        <xdr:cNvPr id="6502" name="Text Box 18">
          <a:extLst>
            <a:ext uri="{FF2B5EF4-FFF2-40B4-BE49-F238E27FC236}">
              <a16:creationId xmlns="" xmlns:a16="http://schemas.microsoft.com/office/drawing/2014/main" id="{8C0F9231-238D-4E62-AC5E-BD323E537A3A}"/>
            </a:ext>
          </a:extLst>
        </xdr:cNvPr>
        <xdr:cNvSpPr txBox="1">
          <a:spLocks noChangeArrowheads="1"/>
        </xdr:cNvSpPr>
      </xdr:nvSpPr>
      <xdr:spPr bwMode="auto">
        <a:xfrm>
          <a:off x="14546262"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6503" name="Text Box 16">
          <a:extLst>
            <a:ext uri="{FF2B5EF4-FFF2-40B4-BE49-F238E27FC236}">
              <a16:creationId xmlns="" xmlns:a16="http://schemas.microsoft.com/office/drawing/2014/main" id="{D5AEFCC8-E133-4A89-9513-AD2BF268FE01}"/>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6504" name="Text Box 17">
          <a:extLst>
            <a:ext uri="{FF2B5EF4-FFF2-40B4-BE49-F238E27FC236}">
              <a16:creationId xmlns="" xmlns:a16="http://schemas.microsoft.com/office/drawing/2014/main" id="{5E29242A-5E88-4DB0-8408-CBC2BCA9CA5B}"/>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6505" name="Text Box 18">
          <a:extLst>
            <a:ext uri="{FF2B5EF4-FFF2-40B4-BE49-F238E27FC236}">
              <a16:creationId xmlns="" xmlns:a16="http://schemas.microsoft.com/office/drawing/2014/main" id="{8D1266E3-8628-4284-BFCA-ACA8CE76477C}"/>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6506" name="Text Box 19">
          <a:extLst>
            <a:ext uri="{FF2B5EF4-FFF2-40B4-BE49-F238E27FC236}">
              <a16:creationId xmlns="" xmlns:a16="http://schemas.microsoft.com/office/drawing/2014/main" id="{9BAB37E2-5F9B-452B-896D-367D1AD231A9}"/>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6507" name="Text Box 16">
          <a:extLst>
            <a:ext uri="{FF2B5EF4-FFF2-40B4-BE49-F238E27FC236}">
              <a16:creationId xmlns="" xmlns:a16="http://schemas.microsoft.com/office/drawing/2014/main" id="{2BBE9D21-07F5-4171-97F6-51983B70CBF0}"/>
            </a:ext>
          </a:extLst>
        </xdr:cNvPr>
        <xdr:cNvSpPr txBox="1">
          <a:spLocks noChangeArrowheads="1"/>
        </xdr:cNvSpPr>
      </xdr:nvSpPr>
      <xdr:spPr bwMode="auto">
        <a:xfrm>
          <a:off x="17668875" y="23250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0</xdr:rowOff>
    </xdr:from>
    <xdr:ext cx="95250" cy="213632"/>
    <xdr:sp macro="" textlink="">
      <xdr:nvSpPr>
        <xdr:cNvPr id="6508" name="Text Box 15">
          <a:extLst>
            <a:ext uri="{FF2B5EF4-FFF2-40B4-BE49-F238E27FC236}">
              <a16:creationId xmlns="" xmlns:a16="http://schemas.microsoft.com/office/drawing/2014/main" id="{702B022A-69DC-4F8F-9FFC-9B204A8AC16B}"/>
            </a:ext>
          </a:extLst>
        </xdr:cNvPr>
        <xdr:cNvSpPr txBox="1">
          <a:spLocks noChangeArrowheads="1"/>
        </xdr:cNvSpPr>
      </xdr:nvSpPr>
      <xdr:spPr bwMode="auto">
        <a:xfrm>
          <a:off x="14582775" y="23250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442269"/>
    <xdr:sp macro="" textlink="">
      <xdr:nvSpPr>
        <xdr:cNvPr id="6509" name="Text Box 15">
          <a:extLst>
            <a:ext uri="{FF2B5EF4-FFF2-40B4-BE49-F238E27FC236}">
              <a16:creationId xmlns="" xmlns:a16="http://schemas.microsoft.com/office/drawing/2014/main" id="{A647CCB3-97D6-4679-9E1E-8A0A05E2E674}"/>
            </a:ext>
          </a:extLst>
        </xdr:cNvPr>
        <xdr:cNvSpPr txBox="1">
          <a:spLocks noChangeArrowheads="1"/>
        </xdr:cNvSpPr>
      </xdr:nvSpPr>
      <xdr:spPr bwMode="auto">
        <a:xfrm>
          <a:off x="14554200" y="23250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0</xdr:rowOff>
    </xdr:from>
    <xdr:ext cx="95250" cy="213632"/>
    <xdr:sp macro="" textlink="">
      <xdr:nvSpPr>
        <xdr:cNvPr id="6510" name="Text Box 15">
          <a:extLst>
            <a:ext uri="{FF2B5EF4-FFF2-40B4-BE49-F238E27FC236}">
              <a16:creationId xmlns="" xmlns:a16="http://schemas.microsoft.com/office/drawing/2014/main" id="{1459CE84-A7ED-4B26-AC18-571F8FF5243F}"/>
            </a:ext>
          </a:extLst>
        </xdr:cNvPr>
        <xdr:cNvSpPr txBox="1">
          <a:spLocks noChangeArrowheads="1"/>
        </xdr:cNvSpPr>
      </xdr:nvSpPr>
      <xdr:spPr bwMode="auto">
        <a:xfrm>
          <a:off x="14582775" y="23250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6511" name="Text Box 16">
          <a:extLst>
            <a:ext uri="{FF2B5EF4-FFF2-40B4-BE49-F238E27FC236}">
              <a16:creationId xmlns="" xmlns:a16="http://schemas.microsoft.com/office/drawing/2014/main" id="{B0E9B1EB-34E1-4CCF-9623-2D22F73AD56E}"/>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6512" name="Text Box 17">
          <a:extLst>
            <a:ext uri="{FF2B5EF4-FFF2-40B4-BE49-F238E27FC236}">
              <a16:creationId xmlns="" xmlns:a16="http://schemas.microsoft.com/office/drawing/2014/main" id="{2A999C97-6476-4537-9696-28B2BF6292EB}"/>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6513" name="Text Box 18">
          <a:extLst>
            <a:ext uri="{FF2B5EF4-FFF2-40B4-BE49-F238E27FC236}">
              <a16:creationId xmlns="" xmlns:a16="http://schemas.microsoft.com/office/drawing/2014/main" id="{27DF768D-4BFA-4E94-A244-0B0A227BD8D3}"/>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6514" name="Text Box 19">
          <a:extLst>
            <a:ext uri="{FF2B5EF4-FFF2-40B4-BE49-F238E27FC236}">
              <a16:creationId xmlns="" xmlns:a16="http://schemas.microsoft.com/office/drawing/2014/main" id="{1750F669-E142-4597-87A2-C9C2155531C2}"/>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6515" name="Text Box 16">
          <a:extLst>
            <a:ext uri="{FF2B5EF4-FFF2-40B4-BE49-F238E27FC236}">
              <a16:creationId xmlns="" xmlns:a16="http://schemas.microsoft.com/office/drawing/2014/main" id="{136D4A4F-4C5D-4EDE-B518-6EAC9E991798}"/>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6516" name="Text Box 17">
          <a:extLst>
            <a:ext uri="{FF2B5EF4-FFF2-40B4-BE49-F238E27FC236}">
              <a16:creationId xmlns="" xmlns:a16="http://schemas.microsoft.com/office/drawing/2014/main" id="{1AF1B142-6129-40F6-B442-B05FDC30EC73}"/>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6517" name="Text Box 18">
          <a:extLst>
            <a:ext uri="{FF2B5EF4-FFF2-40B4-BE49-F238E27FC236}">
              <a16:creationId xmlns="" xmlns:a16="http://schemas.microsoft.com/office/drawing/2014/main" id="{1857AA21-711A-4031-8875-3310231245EA}"/>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6518" name="Text Box 16">
          <a:extLst>
            <a:ext uri="{FF2B5EF4-FFF2-40B4-BE49-F238E27FC236}">
              <a16:creationId xmlns="" xmlns:a16="http://schemas.microsoft.com/office/drawing/2014/main" id="{3E6B6956-6DB3-477E-A62E-5C143C96D9D5}"/>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6519" name="Text Box 17">
          <a:extLst>
            <a:ext uri="{FF2B5EF4-FFF2-40B4-BE49-F238E27FC236}">
              <a16:creationId xmlns="" xmlns:a16="http://schemas.microsoft.com/office/drawing/2014/main" id="{ED4A8601-32AD-4659-A6FA-5914F4183CAC}"/>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6520" name="Text Box 18">
          <a:extLst>
            <a:ext uri="{FF2B5EF4-FFF2-40B4-BE49-F238E27FC236}">
              <a16:creationId xmlns="" xmlns:a16="http://schemas.microsoft.com/office/drawing/2014/main" id="{2F0F7D48-8EFA-41B4-89D8-FE7D70F4D806}"/>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6521" name="Text Box 19">
          <a:extLst>
            <a:ext uri="{FF2B5EF4-FFF2-40B4-BE49-F238E27FC236}">
              <a16:creationId xmlns="" xmlns:a16="http://schemas.microsoft.com/office/drawing/2014/main" id="{A994423E-6242-4E70-A297-0A224BA5C56E}"/>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6522" name="Text Box 16">
          <a:extLst>
            <a:ext uri="{FF2B5EF4-FFF2-40B4-BE49-F238E27FC236}">
              <a16:creationId xmlns="" xmlns:a16="http://schemas.microsoft.com/office/drawing/2014/main" id="{63E1D4AD-E797-476E-ADBC-3AA5D5259FA3}"/>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6523" name="Text Box 17">
          <a:extLst>
            <a:ext uri="{FF2B5EF4-FFF2-40B4-BE49-F238E27FC236}">
              <a16:creationId xmlns="" xmlns:a16="http://schemas.microsoft.com/office/drawing/2014/main" id="{D72165A4-8C01-4107-A6EB-867A61CC186C}"/>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6524" name="Text Box 18">
          <a:extLst>
            <a:ext uri="{FF2B5EF4-FFF2-40B4-BE49-F238E27FC236}">
              <a16:creationId xmlns="" xmlns:a16="http://schemas.microsoft.com/office/drawing/2014/main" id="{28EC32EF-8346-4318-81C9-0B69CE8F8846}"/>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6525" name="Text Box 19">
          <a:extLst>
            <a:ext uri="{FF2B5EF4-FFF2-40B4-BE49-F238E27FC236}">
              <a16:creationId xmlns="" xmlns:a16="http://schemas.microsoft.com/office/drawing/2014/main" id="{F924B7E0-614D-4CD5-AE94-23479931CC36}"/>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442269"/>
    <xdr:sp macro="" textlink="">
      <xdr:nvSpPr>
        <xdr:cNvPr id="6526" name="Text Box 15">
          <a:extLst>
            <a:ext uri="{FF2B5EF4-FFF2-40B4-BE49-F238E27FC236}">
              <a16:creationId xmlns="" xmlns:a16="http://schemas.microsoft.com/office/drawing/2014/main" id="{96370CF6-D509-449F-A795-0E38F549E0B9}"/>
            </a:ext>
          </a:extLst>
        </xdr:cNvPr>
        <xdr:cNvSpPr txBox="1">
          <a:spLocks noChangeArrowheads="1"/>
        </xdr:cNvSpPr>
      </xdr:nvSpPr>
      <xdr:spPr bwMode="auto">
        <a:xfrm>
          <a:off x="14554200" y="23250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213632"/>
    <xdr:sp macro="" textlink="">
      <xdr:nvSpPr>
        <xdr:cNvPr id="6527" name="Text Box 15">
          <a:extLst>
            <a:ext uri="{FF2B5EF4-FFF2-40B4-BE49-F238E27FC236}">
              <a16:creationId xmlns="" xmlns:a16="http://schemas.microsoft.com/office/drawing/2014/main" id="{5ADD4A2F-7DA6-4D62-9C96-6644108C6573}"/>
            </a:ext>
          </a:extLst>
        </xdr:cNvPr>
        <xdr:cNvSpPr txBox="1">
          <a:spLocks noChangeArrowheads="1"/>
        </xdr:cNvSpPr>
      </xdr:nvSpPr>
      <xdr:spPr bwMode="auto">
        <a:xfrm>
          <a:off x="14554200" y="23250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6528" name="Text Box 16">
          <a:extLst>
            <a:ext uri="{FF2B5EF4-FFF2-40B4-BE49-F238E27FC236}">
              <a16:creationId xmlns="" xmlns:a16="http://schemas.microsoft.com/office/drawing/2014/main" id="{053E8DF0-F052-46EC-8855-349A6E79EFED}"/>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6529" name="Text Box 17">
          <a:extLst>
            <a:ext uri="{FF2B5EF4-FFF2-40B4-BE49-F238E27FC236}">
              <a16:creationId xmlns="" xmlns:a16="http://schemas.microsoft.com/office/drawing/2014/main" id="{9F80925A-3BCE-4372-B988-1F3A4294633D}"/>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6530" name="Text Box 18">
          <a:extLst>
            <a:ext uri="{FF2B5EF4-FFF2-40B4-BE49-F238E27FC236}">
              <a16:creationId xmlns="" xmlns:a16="http://schemas.microsoft.com/office/drawing/2014/main" id="{3C97742F-2549-4776-A9B8-DD7C0E37EC4E}"/>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6531" name="Text Box 19">
          <a:extLst>
            <a:ext uri="{FF2B5EF4-FFF2-40B4-BE49-F238E27FC236}">
              <a16:creationId xmlns="" xmlns:a16="http://schemas.microsoft.com/office/drawing/2014/main" id="{C5D2515F-94BA-4103-943F-5E170B55F672}"/>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504825</xdr:rowOff>
    </xdr:from>
    <xdr:ext cx="95250" cy="442269"/>
    <xdr:sp macro="" textlink="">
      <xdr:nvSpPr>
        <xdr:cNvPr id="6532" name="Text Box 15">
          <a:extLst>
            <a:ext uri="{FF2B5EF4-FFF2-40B4-BE49-F238E27FC236}">
              <a16:creationId xmlns="" xmlns:a16="http://schemas.microsoft.com/office/drawing/2014/main" id="{97D5ED2D-7BA5-44C4-BAFC-97DFD3D60D88}"/>
            </a:ext>
          </a:extLst>
        </xdr:cNvPr>
        <xdr:cNvSpPr txBox="1">
          <a:spLocks noChangeArrowheads="1"/>
        </xdr:cNvSpPr>
      </xdr:nvSpPr>
      <xdr:spPr bwMode="auto">
        <a:xfrm>
          <a:off x="14554200" y="24279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6533" name="Text Box 16">
          <a:extLst>
            <a:ext uri="{FF2B5EF4-FFF2-40B4-BE49-F238E27FC236}">
              <a16:creationId xmlns="" xmlns:a16="http://schemas.microsoft.com/office/drawing/2014/main" id="{52D254B1-F0E7-4026-A286-BB4AA01AB4F4}"/>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6534" name="Text Box 17">
          <a:extLst>
            <a:ext uri="{FF2B5EF4-FFF2-40B4-BE49-F238E27FC236}">
              <a16:creationId xmlns="" xmlns:a16="http://schemas.microsoft.com/office/drawing/2014/main" id="{7F277C50-74C0-4529-8543-ACF376C892EA}"/>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6535" name="Text Box 18">
          <a:extLst>
            <a:ext uri="{FF2B5EF4-FFF2-40B4-BE49-F238E27FC236}">
              <a16:creationId xmlns="" xmlns:a16="http://schemas.microsoft.com/office/drawing/2014/main" id="{2D0A3BE5-FBD4-49FE-B4EF-0DBA51AA5177}"/>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6536" name="Text Box 16">
          <a:extLst>
            <a:ext uri="{FF2B5EF4-FFF2-40B4-BE49-F238E27FC236}">
              <a16:creationId xmlns="" xmlns:a16="http://schemas.microsoft.com/office/drawing/2014/main" id="{A63FAE66-58E4-4884-A28F-DDDC53EDDD06}"/>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6537" name="Text Box 17">
          <a:extLst>
            <a:ext uri="{FF2B5EF4-FFF2-40B4-BE49-F238E27FC236}">
              <a16:creationId xmlns="" xmlns:a16="http://schemas.microsoft.com/office/drawing/2014/main" id="{EA2DB8BD-6696-43DF-A022-DA368AC2D6FF}"/>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6538" name="Text Box 18">
          <a:extLst>
            <a:ext uri="{FF2B5EF4-FFF2-40B4-BE49-F238E27FC236}">
              <a16:creationId xmlns="" xmlns:a16="http://schemas.microsoft.com/office/drawing/2014/main" id="{15392FDB-CBE7-40C6-AD79-A7501D36A035}"/>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6539" name="Text Box 19">
          <a:extLst>
            <a:ext uri="{FF2B5EF4-FFF2-40B4-BE49-F238E27FC236}">
              <a16:creationId xmlns="" xmlns:a16="http://schemas.microsoft.com/office/drawing/2014/main" id="{B74A6965-2D9D-4A56-8365-D7E8E0F37CB5}"/>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6540" name="Text Box 16">
          <a:extLst>
            <a:ext uri="{FF2B5EF4-FFF2-40B4-BE49-F238E27FC236}">
              <a16:creationId xmlns="" xmlns:a16="http://schemas.microsoft.com/office/drawing/2014/main" id="{B27132D0-B36F-4556-8C27-F711ED94A514}"/>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6541" name="Text Box 17">
          <a:extLst>
            <a:ext uri="{FF2B5EF4-FFF2-40B4-BE49-F238E27FC236}">
              <a16:creationId xmlns="" xmlns:a16="http://schemas.microsoft.com/office/drawing/2014/main" id="{AF7472A6-F0E0-4B85-959D-5B3559F7C993}"/>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6542" name="Text Box 18">
          <a:extLst>
            <a:ext uri="{FF2B5EF4-FFF2-40B4-BE49-F238E27FC236}">
              <a16:creationId xmlns="" xmlns:a16="http://schemas.microsoft.com/office/drawing/2014/main" id="{ED34363D-4571-428D-9060-1737ED0D2C23}"/>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6543" name="Text Box 15">
          <a:extLst>
            <a:ext uri="{FF2B5EF4-FFF2-40B4-BE49-F238E27FC236}">
              <a16:creationId xmlns="" xmlns:a16="http://schemas.microsoft.com/office/drawing/2014/main" id="{3D7E6EE6-821A-4AF4-866E-F3196F72F9CD}"/>
            </a:ext>
          </a:extLst>
        </xdr:cNvPr>
        <xdr:cNvSpPr txBox="1">
          <a:spLocks noChangeArrowheads="1"/>
        </xdr:cNvSpPr>
      </xdr:nvSpPr>
      <xdr:spPr bwMode="auto">
        <a:xfrm>
          <a:off x="14582775" y="249925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6544" name="Text Box 16">
          <a:extLst>
            <a:ext uri="{FF2B5EF4-FFF2-40B4-BE49-F238E27FC236}">
              <a16:creationId xmlns="" xmlns:a16="http://schemas.microsoft.com/office/drawing/2014/main" id="{96653725-34BB-4555-94EE-61697C75F8E5}"/>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6545" name="Text Box 17">
          <a:extLst>
            <a:ext uri="{FF2B5EF4-FFF2-40B4-BE49-F238E27FC236}">
              <a16:creationId xmlns="" xmlns:a16="http://schemas.microsoft.com/office/drawing/2014/main" id="{8ACE058D-144C-4B48-A1F6-1669D442706E}"/>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6546" name="Text Box 18">
          <a:extLst>
            <a:ext uri="{FF2B5EF4-FFF2-40B4-BE49-F238E27FC236}">
              <a16:creationId xmlns="" xmlns:a16="http://schemas.microsoft.com/office/drawing/2014/main" id="{4751CE70-E8E6-47B8-87FA-6111B4ED33CA}"/>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6547" name="Text Box 19">
          <a:extLst>
            <a:ext uri="{FF2B5EF4-FFF2-40B4-BE49-F238E27FC236}">
              <a16:creationId xmlns="" xmlns:a16="http://schemas.microsoft.com/office/drawing/2014/main" id="{57FDADD5-9366-4449-A7EC-0CE3527E1A1D}"/>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6548" name="Text Box 16">
          <a:extLst>
            <a:ext uri="{FF2B5EF4-FFF2-40B4-BE49-F238E27FC236}">
              <a16:creationId xmlns="" xmlns:a16="http://schemas.microsoft.com/office/drawing/2014/main" id="{67785B1B-F124-417E-A158-86C66E813F9D}"/>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6549" name="Text Box 17">
          <a:extLst>
            <a:ext uri="{FF2B5EF4-FFF2-40B4-BE49-F238E27FC236}">
              <a16:creationId xmlns="" xmlns:a16="http://schemas.microsoft.com/office/drawing/2014/main" id="{227217E7-8887-4684-AB37-DADACCE7EE15}"/>
            </a:ext>
          </a:extLst>
        </xdr:cNvPr>
        <xdr:cNvSpPr txBox="1">
          <a:spLocks noChangeArrowheads="1"/>
        </xdr:cNvSpPr>
      </xdr:nvSpPr>
      <xdr:spPr bwMode="auto">
        <a:xfrm>
          <a:off x="14554200"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41</xdr:row>
      <xdr:rowOff>15875</xdr:rowOff>
    </xdr:from>
    <xdr:ext cx="95250" cy="171450"/>
    <xdr:sp macro="" textlink="">
      <xdr:nvSpPr>
        <xdr:cNvPr id="6550" name="Text Box 18">
          <a:extLst>
            <a:ext uri="{FF2B5EF4-FFF2-40B4-BE49-F238E27FC236}">
              <a16:creationId xmlns="" xmlns:a16="http://schemas.microsoft.com/office/drawing/2014/main" id="{1AC677BB-A6A1-462E-B708-A01D7ACD35B6}"/>
            </a:ext>
          </a:extLst>
        </xdr:cNvPr>
        <xdr:cNvSpPr txBox="1">
          <a:spLocks noChangeArrowheads="1"/>
        </xdr:cNvSpPr>
      </xdr:nvSpPr>
      <xdr:spPr bwMode="auto">
        <a:xfrm>
          <a:off x="14546262" y="24838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6551" name="Text Box 16">
          <a:extLst>
            <a:ext uri="{FF2B5EF4-FFF2-40B4-BE49-F238E27FC236}">
              <a16:creationId xmlns="" xmlns:a16="http://schemas.microsoft.com/office/drawing/2014/main" id="{55C49A0B-711F-4199-BD06-14B193C4B8D9}"/>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6552" name="Text Box 17">
          <a:extLst>
            <a:ext uri="{FF2B5EF4-FFF2-40B4-BE49-F238E27FC236}">
              <a16:creationId xmlns="" xmlns:a16="http://schemas.microsoft.com/office/drawing/2014/main" id="{A37A4EC0-C4A2-4664-953D-FF9E356CFAA6}"/>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6553" name="Text Box 18">
          <a:extLst>
            <a:ext uri="{FF2B5EF4-FFF2-40B4-BE49-F238E27FC236}">
              <a16:creationId xmlns="" xmlns:a16="http://schemas.microsoft.com/office/drawing/2014/main" id="{6D56B3B7-DD34-4463-A737-F99D9886D0D6}"/>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6554" name="Text Box 19">
          <a:extLst>
            <a:ext uri="{FF2B5EF4-FFF2-40B4-BE49-F238E27FC236}">
              <a16:creationId xmlns="" xmlns:a16="http://schemas.microsoft.com/office/drawing/2014/main" id="{66AC4C2B-EBB5-41AA-A03E-90B9E88F2C28}"/>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6555" name="Text Box 16">
          <a:extLst>
            <a:ext uri="{FF2B5EF4-FFF2-40B4-BE49-F238E27FC236}">
              <a16:creationId xmlns="" xmlns:a16="http://schemas.microsoft.com/office/drawing/2014/main" id="{C13F2BBE-63A8-48FF-93DF-724DAE555AFE}"/>
            </a:ext>
          </a:extLst>
        </xdr:cNvPr>
        <xdr:cNvSpPr txBox="1">
          <a:spLocks noChangeArrowheads="1"/>
        </xdr:cNvSpPr>
      </xdr:nvSpPr>
      <xdr:spPr bwMode="auto">
        <a:xfrm>
          <a:off x="17668875" y="24822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6556" name="Text Box 15">
          <a:extLst>
            <a:ext uri="{FF2B5EF4-FFF2-40B4-BE49-F238E27FC236}">
              <a16:creationId xmlns="" xmlns:a16="http://schemas.microsoft.com/office/drawing/2014/main" id="{2D7E7374-FF5F-425B-8491-C9AFBD621AD1}"/>
            </a:ext>
          </a:extLst>
        </xdr:cNvPr>
        <xdr:cNvSpPr txBox="1">
          <a:spLocks noChangeArrowheads="1"/>
        </xdr:cNvSpPr>
      </xdr:nvSpPr>
      <xdr:spPr bwMode="auto">
        <a:xfrm>
          <a:off x="14582775" y="249925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6557" name="Text Box 15">
          <a:extLst>
            <a:ext uri="{FF2B5EF4-FFF2-40B4-BE49-F238E27FC236}">
              <a16:creationId xmlns="" xmlns:a16="http://schemas.microsoft.com/office/drawing/2014/main" id="{3ACBC54D-6CFB-44E5-B24E-D383ABCA2292}"/>
            </a:ext>
          </a:extLst>
        </xdr:cNvPr>
        <xdr:cNvSpPr txBox="1">
          <a:spLocks noChangeArrowheads="1"/>
        </xdr:cNvSpPr>
      </xdr:nvSpPr>
      <xdr:spPr bwMode="auto">
        <a:xfrm>
          <a:off x="14554200" y="25326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6558" name="Text Box 15">
          <a:extLst>
            <a:ext uri="{FF2B5EF4-FFF2-40B4-BE49-F238E27FC236}">
              <a16:creationId xmlns="" xmlns:a16="http://schemas.microsoft.com/office/drawing/2014/main" id="{47F2D0C1-BE8D-48E0-A026-488196152874}"/>
            </a:ext>
          </a:extLst>
        </xdr:cNvPr>
        <xdr:cNvSpPr txBox="1">
          <a:spLocks noChangeArrowheads="1"/>
        </xdr:cNvSpPr>
      </xdr:nvSpPr>
      <xdr:spPr bwMode="auto">
        <a:xfrm>
          <a:off x="14582775" y="249925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559" name="Text Box 16">
          <a:extLst>
            <a:ext uri="{FF2B5EF4-FFF2-40B4-BE49-F238E27FC236}">
              <a16:creationId xmlns="" xmlns:a16="http://schemas.microsoft.com/office/drawing/2014/main" id="{B9A06666-303A-47DB-82E2-D244495328EF}"/>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560" name="Text Box 17">
          <a:extLst>
            <a:ext uri="{FF2B5EF4-FFF2-40B4-BE49-F238E27FC236}">
              <a16:creationId xmlns="" xmlns:a16="http://schemas.microsoft.com/office/drawing/2014/main" id="{806DAAFA-1D60-4194-9069-BEA80267746A}"/>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561" name="Text Box 18">
          <a:extLst>
            <a:ext uri="{FF2B5EF4-FFF2-40B4-BE49-F238E27FC236}">
              <a16:creationId xmlns="" xmlns:a16="http://schemas.microsoft.com/office/drawing/2014/main" id="{6102874D-ACA1-43A7-B3BD-60740CCA8D84}"/>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562" name="Text Box 19">
          <a:extLst>
            <a:ext uri="{FF2B5EF4-FFF2-40B4-BE49-F238E27FC236}">
              <a16:creationId xmlns="" xmlns:a16="http://schemas.microsoft.com/office/drawing/2014/main" id="{E3F8C687-D05F-4FF9-96A3-D006DDB09627}"/>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563" name="Text Box 16">
          <a:extLst>
            <a:ext uri="{FF2B5EF4-FFF2-40B4-BE49-F238E27FC236}">
              <a16:creationId xmlns="" xmlns:a16="http://schemas.microsoft.com/office/drawing/2014/main" id="{47067873-214F-469B-BCBE-2FD5FF7D71BC}"/>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564" name="Text Box 17">
          <a:extLst>
            <a:ext uri="{FF2B5EF4-FFF2-40B4-BE49-F238E27FC236}">
              <a16:creationId xmlns="" xmlns:a16="http://schemas.microsoft.com/office/drawing/2014/main" id="{FC27ED02-E05D-47E3-8A30-B42CA2829B89}"/>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565" name="Text Box 18">
          <a:extLst>
            <a:ext uri="{FF2B5EF4-FFF2-40B4-BE49-F238E27FC236}">
              <a16:creationId xmlns="" xmlns:a16="http://schemas.microsoft.com/office/drawing/2014/main" id="{F034889E-2A24-4198-88E9-129B616235DA}"/>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6566" name="Text Box 16">
          <a:extLst>
            <a:ext uri="{FF2B5EF4-FFF2-40B4-BE49-F238E27FC236}">
              <a16:creationId xmlns="" xmlns:a16="http://schemas.microsoft.com/office/drawing/2014/main" id="{10D93061-9D20-47E7-B9D8-296E2A17A178}"/>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6567" name="Text Box 17">
          <a:extLst>
            <a:ext uri="{FF2B5EF4-FFF2-40B4-BE49-F238E27FC236}">
              <a16:creationId xmlns="" xmlns:a16="http://schemas.microsoft.com/office/drawing/2014/main" id="{F1B5AFF8-CF86-45BF-A561-E354B0B4A3CD}"/>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6568" name="Text Box 18">
          <a:extLst>
            <a:ext uri="{FF2B5EF4-FFF2-40B4-BE49-F238E27FC236}">
              <a16:creationId xmlns="" xmlns:a16="http://schemas.microsoft.com/office/drawing/2014/main" id="{E071B9B2-B50A-4F58-9D68-6A78D4924F92}"/>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6569" name="Text Box 19">
          <a:extLst>
            <a:ext uri="{FF2B5EF4-FFF2-40B4-BE49-F238E27FC236}">
              <a16:creationId xmlns="" xmlns:a16="http://schemas.microsoft.com/office/drawing/2014/main" id="{75392622-C1CE-4E85-8B3C-780767085487}"/>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6570" name="Text Box 16">
          <a:extLst>
            <a:ext uri="{FF2B5EF4-FFF2-40B4-BE49-F238E27FC236}">
              <a16:creationId xmlns="" xmlns:a16="http://schemas.microsoft.com/office/drawing/2014/main" id="{554B7809-4D8D-4FB7-9B47-7DCBE68C2100}"/>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6571" name="Text Box 17">
          <a:extLst>
            <a:ext uri="{FF2B5EF4-FFF2-40B4-BE49-F238E27FC236}">
              <a16:creationId xmlns="" xmlns:a16="http://schemas.microsoft.com/office/drawing/2014/main" id="{115AA31F-6FCC-47A6-86C0-D3486DBCF167}"/>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6572" name="Text Box 18">
          <a:extLst>
            <a:ext uri="{FF2B5EF4-FFF2-40B4-BE49-F238E27FC236}">
              <a16:creationId xmlns="" xmlns:a16="http://schemas.microsoft.com/office/drawing/2014/main" id="{E52682D1-AFFA-4395-931D-B8B81CD9DBBC}"/>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6573" name="Text Box 19">
          <a:extLst>
            <a:ext uri="{FF2B5EF4-FFF2-40B4-BE49-F238E27FC236}">
              <a16:creationId xmlns="" xmlns:a16="http://schemas.microsoft.com/office/drawing/2014/main" id="{37103E08-8227-4FE4-8CEA-72EFB7759C0B}"/>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6574" name="Text Box 15">
          <a:extLst>
            <a:ext uri="{FF2B5EF4-FFF2-40B4-BE49-F238E27FC236}">
              <a16:creationId xmlns="" xmlns:a16="http://schemas.microsoft.com/office/drawing/2014/main" id="{7E9A9923-D3D4-46B6-A55D-12201385328D}"/>
            </a:ext>
          </a:extLst>
        </xdr:cNvPr>
        <xdr:cNvSpPr txBox="1">
          <a:spLocks noChangeArrowheads="1"/>
        </xdr:cNvSpPr>
      </xdr:nvSpPr>
      <xdr:spPr bwMode="auto">
        <a:xfrm>
          <a:off x="14554200" y="25326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6575" name="Text Box 15">
          <a:extLst>
            <a:ext uri="{FF2B5EF4-FFF2-40B4-BE49-F238E27FC236}">
              <a16:creationId xmlns="" xmlns:a16="http://schemas.microsoft.com/office/drawing/2014/main" id="{9C3F4973-411C-426E-A955-AE8EA5B58209}"/>
            </a:ext>
          </a:extLst>
        </xdr:cNvPr>
        <xdr:cNvSpPr txBox="1">
          <a:spLocks noChangeArrowheads="1"/>
        </xdr:cNvSpPr>
      </xdr:nvSpPr>
      <xdr:spPr bwMode="auto">
        <a:xfrm>
          <a:off x="14554200" y="25326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576" name="Text Box 16">
          <a:extLst>
            <a:ext uri="{FF2B5EF4-FFF2-40B4-BE49-F238E27FC236}">
              <a16:creationId xmlns="" xmlns:a16="http://schemas.microsoft.com/office/drawing/2014/main" id="{13FBBFDD-F06B-4A8B-AD20-14322DE91968}"/>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577" name="Text Box 17">
          <a:extLst>
            <a:ext uri="{FF2B5EF4-FFF2-40B4-BE49-F238E27FC236}">
              <a16:creationId xmlns="" xmlns:a16="http://schemas.microsoft.com/office/drawing/2014/main" id="{7777B336-3F56-4D69-85D4-E373D8EA1427}"/>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578" name="Text Box 18">
          <a:extLst>
            <a:ext uri="{FF2B5EF4-FFF2-40B4-BE49-F238E27FC236}">
              <a16:creationId xmlns="" xmlns:a16="http://schemas.microsoft.com/office/drawing/2014/main" id="{59780C3F-3A16-4885-85CE-4F24FC4149A4}"/>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579" name="Text Box 19">
          <a:extLst>
            <a:ext uri="{FF2B5EF4-FFF2-40B4-BE49-F238E27FC236}">
              <a16:creationId xmlns="" xmlns:a16="http://schemas.microsoft.com/office/drawing/2014/main" id="{F5366190-8DB6-4622-A838-CDFDC9AB4515}"/>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504825</xdr:rowOff>
    </xdr:from>
    <xdr:ext cx="95250" cy="442269"/>
    <xdr:sp macro="" textlink="">
      <xdr:nvSpPr>
        <xdr:cNvPr id="6580" name="Text Box 15">
          <a:extLst>
            <a:ext uri="{FF2B5EF4-FFF2-40B4-BE49-F238E27FC236}">
              <a16:creationId xmlns="" xmlns:a16="http://schemas.microsoft.com/office/drawing/2014/main" id="{647823CD-B509-458F-B46F-8F13494E2CFD}"/>
            </a:ext>
          </a:extLst>
        </xdr:cNvPr>
        <xdr:cNvSpPr txBox="1">
          <a:spLocks noChangeArrowheads="1"/>
        </xdr:cNvSpPr>
      </xdr:nvSpPr>
      <xdr:spPr bwMode="auto">
        <a:xfrm>
          <a:off x="14554200" y="2637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581" name="Text Box 16">
          <a:extLst>
            <a:ext uri="{FF2B5EF4-FFF2-40B4-BE49-F238E27FC236}">
              <a16:creationId xmlns="" xmlns:a16="http://schemas.microsoft.com/office/drawing/2014/main" id="{6BD6D005-3E15-4509-A64D-8CADB8D81789}"/>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582" name="Text Box 17">
          <a:extLst>
            <a:ext uri="{FF2B5EF4-FFF2-40B4-BE49-F238E27FC236}">
              <a16:creationId xmlns="" xmlns:a16="http://schemas.microsoft.com/office/drawing/2014/main" id="{06B4E53F-4FF6-4D21-919B-C163F0D5A108}"/>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583" name="Text Box 18">
          <a:extLst>
            <a:ext uri="{FF2B5EF4-FFF2-40B4-BE49-F238E27FC236}">
              <a16:creationId xmlns="" xmlns:a16="http://schemas.microsoft.com/office/drawing/2014/main" id="{70104E7B-FE24-44E5-B14F-3ABD4BE7EE20}"/>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6584" name="Text Box 16">
          <a:extLst>
            <a:ext uri="{FF2B5EF4-FFF2-40B4-BE49-F238E27FC236}">
              <a16:creationId xmlns="" xmlns:a16="http://schemas.microsoft.com/office/drawing/2014/main" id="{9C60C0E9-5D09-4A6E-8443-AF2258E16074}"/>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6585" name="Text Box 17">
          <a:extLst>
            <a:ext uri="{FF2B5EF4-FFF2-40B4-BE49-F238E27FC236}">
              <a16:creationId xmlns="" xmlns:a16="http://schemas.microsoft.com/office/drawing/2014/main" id="{034BF249-A5B2-4529-9FC2-2B4672BEFE18}"/>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6586" name="Text Box 18">
          <a:extLst>
            <a:ext uri="{FF2B5EF4-FFF2-40B4-BE49-F238E27FC236}">
              <a16:creationId xmlns="" xmlns:a16="http://schemas.microsoft.com/office/drawing/2014/main" id="{560C141D-89AF-4695-BF46-53CE33792A53}"/>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6587" name="Text Box 19">
          <a:extLst>
            <a:ext uri="{FF2B5EF4-FFF2-40B4-BE49-F238E27FC236}">
              <a16:creationId xmlns="" xmlns:a16="http://schemas.microsoft.com/office/drawing/2014/main" id="{6B2D7713-24AF-4536-88EE-9357D15DC0EE}"/>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6588" name="Text Box 16">
          <a:extLst>
            <a:ext uri="{FF2B5EF4-FFF2-40B4-BE49-F238E27FC236}">
              <a16:creationId xmlns="" xmlns:a16="http://schemas.microsoft.com/office/drawing/2014/main" id="{6349DA67-A004-4058-80D0-11B49907EFB2}"/>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6589" name="Text Box 17">
          <a:extLst>
            <a:ext uri="{FF2B5EF4-FFF2-40B4-BE49-F238E27FC236}">
              <a16:creationId xmlns="" xmlns:a16="http://schemas.microsoft.com/office/drawing/2014/main" id="{BA476603-156E-4E96-95CF-556C1EF95542}"/>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6590" name="Text Box 18">
          <a:extLst>
            <a:ext uri="{FF2B5EF4-FFF2-40B4-BE49-F238E27FC236}">
              <a16:creationId xmlns="" xmlns:a16="http://schemas.microsoft.com/office/drawing/2014/main" id="{68F9CBD2-2086-475D-9596-DCF8AB3B9127}"/>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6591" name="Text Box 15">
          <a:extLst>
            <a:ext uri="{FF2B5EF4-FFF2-40B4-BE49-F238E27FC236}">
              <a16:creationId xmlns="" xmlns:a16="http://schemas.microsoft.com/office/drawing/2014/main" id="{CB451DFC-0E8D-4A67-B0D7-F61E1B9CC287}"/>
            </a:ext>
          </a:extLst>
        </xdr:cNvPr>
        <xdr:cNvSpPr txBox="1">
          <a:spLocks noChangeArrowheads="1"/>
        </xdr:cNvSpPr>
      </xdr:nvSpPr>
      <xdr:spPr bwMode="auto">
        <a:xfrm>
          <a:off x="14582775" y="270880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592" name="Text Box 16">
          <a:extLst>
            <a:ext uri="{FF2B5EF4-FFF2-40B4-BE49-F238E27FC236}">
              <a16:creationId xmlns="" xmlns:a16="http://schemas.microsoft.com/office/drawing/2014/main" id="{B5F7F829-5C40-4BC6-B782-D3AE353986CC}"/>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593" name="Text Box 17">
          <a:extLst>
            <a:ext uri="{FF2B5EF4-FFF2-40B4-BE49-F238E27FC236}">
              <a16:creationId xmlns="" xmlns:a16="http://schemas.microsoft.com/office/drawing/2014/main" id="{F28AAB23-308B-4FD8-96A6-49E8F24A0251}"/>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594" name="Text Box 18">
          <a:extLst>
            <a:ext uri="{FF2B5EF4-FFF2-40B4-BE49-F238E27FC236}">
              <a16:creationId xmlns="" xmlns:a16="http://schemas.microsoft.com/office/drawing/2014/main" id="{99998489-DBD7-4691-889D-7A17AAF959B9}"/>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595" name="Text Box 19">
          <a:extLst>
            <a:ext uri="{FF2B5EF4-FFF2-40B4-BE49-F238E27FC236}">
              <a16:creationId xmlns="" xmlns:a16="http://schemas.microsoft.com/office/drawing/2014/main" id="{AF94E54E-3A6D-402B-AABA-3FB2AB8A705B}"/>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596" name="Text Box 16">
          <a:extLst>
            <a:ext uri="{FF2B5EF4-FFF2-40B4-BE49-F238E27FC236}">
              <a16:creationId xmlns="" xmlns:a16="http://schemas.microsoft.com/office/drawing/2014/main" id="{BCB2716F-5B65-4183-BD07-4E1F3C471945}"/>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6597" name="Text Box 17">
          <a:extLst>
            <a:ext uri="{FF2B5EF4-FFF2-40B4-BE49-F238E27FC236}">
              <a16:creationId xmlns="" xmlns:a16="http://schemas.microsoft.com/office/drawing/2014/main" id="{8994B1DB-4424-4685-9607-D082E1082A17}"/>
            </a:ext>
          </a:extLst>
        </xdr:cNvPr>
        <xdr:cNvSpPr txBox="1">
          <a:spLocks noChangeArrowheads="1"/>
        </xdr:cNvSpPr>
      </xdr:nvSpPr>
      <xdr:spPr bwMode="auto">
        <a:xfrm>
          <a:off x="14554200"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45</xdr:row>
      <xdr:rowOff>15875</xdr:rowOff>
    </xdr:from>
    <xdr:ext cx="95250" cy="171450"/>
    <xdr:sp macro="" textlink="">
      <xdr:nvSpPr>
        <xdr:cNvPr id="6598" name="Text Box 18">
          <a:extLst>
            <a:ext uri="{FF2B5EF4-FFF2-40B4-BE49-F238E27FC236}">
              <a16:creationId xmlns="" xmlns:a16="http://schemas.microsoft.com/office/drawing/2014/main" id="{2AD6551D-FA1E-4A6E-B653-611E49C4F40B}"/>
            </a:ext>
          </a:extLst>
        </xdr:cNvPr>
        <xdr:cNvSpPr txBox="1">
          <a:spLocks noChangeArrowheads="1"/>
        </xdr:cNvSpPr>
      </xdr:nvSpPr>
      <xdr:spPr bwMode="auto">
        <a:xfrm>
          <a:off x="14546262" y="26933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6599" name="Text Box 16">
          <a:extLst>
            <a:ext uri="{FF2B5EF4-FFF2-40B4-BE49-F238E27FC236}">
              <a16:creationId xmlns="" xmlns:a16="http://schemas.microsoft.com/office/drawing/2014/main" id="{649AAAB4-F288-41A5-96B4-3586C930B0FB}"/>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6600" name="Text Box 17">
          <a:extLst>
            <a:ext uri="{FF2B5EF4-FFF2-40B4-BE49-F238E27FC236}">
              <a16:creationId xmlns="" xmlns:a16="http://schemas.microsoft.com/office/drawing/2014/main" id="{A68FDC79-3596-4598-B364-9F5681A7306C}"/>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6601" name="Text Box 18">
          <a:extLst>
            <a:ext uri="{FF2B5EF4-FFF2-40B4-BE49-F238E27FC236}">
              <a16:creationId xmlns="" xmlns:a16="http://schemas.microsoft.com/office/drawing/2014/main" id="{F5B6E208-8CB6-4F8E-9D1B-8323A6824F71}"/>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6602" name="Text Box 19">
          <a:extLst>
            <a:ext uri="{FF2B5EF4-FFF2-40B4-BE49-F238E27FC236}">
              <a16:creationId xmlns="" xmlns:a16="http://schemas.microsoft.com/office/drawing/2014/main" id="{260DD4AE-4BA4-4971-89D0-D5A96814C00A}"/>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6603" name="Text Box 16">
          <a:extLst>
            <a:ext uri="{FF2B5EF4-FFF2-40B4-BE49-F238E27FC236}">
              <a16:creationId xmlns="" xmlns:a16="http://schemas.microsoft.com/office/drawing/2014/main" id="{510515EB-5F0C-4F2D-B02D-FFF6CD4869F4}"/>
            </a:ext>
          </a:extLst>
        </xdr:cNvPr>
        <xdr:cNvSpPr txBox="1">
          <a:spLocks noChangeArrowheads="1"/>
        </xdr:cNvSpPr>
      </xdr:nvSpPr>
      <xdr:spPr bwMode="auto">
        <a:xfrm>
          <a:off x="17668875" y="26917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6604" name="Text Box 15">
          <a:extLst>
            <a:ext uri="{FF2B5EF4-FFF2-40B4-BE49-F238E27FC236}">
              <a16:creationId xmlns="" xmlns:a16="http://schemas.microsoft.com/office/drawing/2014/main" id="{5ED9F898-67E7-4F50-B71B-F4C83069F7D7}"/>
            </a:ext>
          </a:extLst>
        </xdr:cNvPr>
        <xdr:cNvSpPr txBox="1">
          <a:spLocks noChangeArrowheads="1"/>
        </xdr:cNvSpPr>
      </xdr:nvSpPr>
      <xdr:spPr bwMode="auto">
        <a:xfrm>
          <a:off x="14582775" y="270880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6605" name="Text Box 15">
          <a:extLst>
            <a:ext uri="{FF2B5EF4-FFF2-40B4-BE49-F238E27FC236}">
              <a16:creationId xmlns="" xmlns:a16="http://schemas.microsoft.com/office/drawing/2014/main" id="{F86FAA3C-C90D-40EE-823C-E249F962F58F}"/>
            </a:ext>
          </a:extLst>
        </xdr:cNvPr>
        <xdr:cNvSpPr txBox="1">
          <a:spLocks noChangeArrowheads="1"/>
        </xdr:cNvSpPr>
      </xdr:nvSpPr>
      <xdr:spPr bwMode="auto">
        <a:xfrm>
          <a:off x="14554200" y="27422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6606" name="Text Box 15">
          <a:extLst>
            <a:ext uri="{FF2B5EF4-FFF2-40B4-BE49-F238E27FC236}">
              <a16:creationId xmlns="" xmlns:a16="http://schemas.microsoft.com/office/drawing/2014/main" id="{787E5748-FFE3-4E5D-A9A8-CD2BA3DAA004}"/>
            </a:ext>
          </a:extLst>
        </xdr:cNvPr>
        <xdr:cNvSpPr txBox="1">
          <a:spLocks noChangeArrowheads="1"/>
        </xdr:cNvSpPr>
      </xdr:nvSpPr>
      <xdr:spPr bwMode="auto">
        <a:xfrm>
          <a:off x="14582775" y="270880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6607" name="Text Box 16">
          <a:extLst>
            <a:ext uri="{FF2B5EF4-FFF2-40B4-BE49-F238E27FC236}">
              <a16:creationId xmlns="" xmlns:a16="http://schemas.microsoft.com/office/drawing/2014/main" id="{476726E4-FFA0-4566-AAD9-07544F80B6F6}"/>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6608" name="Text Box 17">
          <a:extLst>
            <a:ext uri="{FF2B5EF4-FFF2-40B4-BE49-F238E27FC236}">
              <a16:creationId xmlns="" xmlns:a16="http://schemas.microsoft.com/office/drawing/2014/main" id="{EC5E069E-8CFC-49CF-A127-E10E823D10B5}"/>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6609" name="Text Box 18">
          <a:extLst>
            <a:ext uri="{FF2B5EF4-FFF2-40B4-BE49-F238E27FC236}">
              <a16:creationId xmlns="" xmlns:a16="http://schemas.microsoft.com/office/drawing/2014/main" id="{C4BACF58-1405-4A28-A491-7C899C238B03}"/>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6610" name="Text Box 19">
          <a:extLst>
            <a:ext uri="{FF2B5EF4-FFF2-40B4-BE49-F238E27FC236}">
              <a16:creationId xmlns="" xmlns:a16="http://schemas.microsoft.com/office/drawing/2014/main" id="{ED92618A-05F0-4149-ACBB-5A9F0DD745D3}"/>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6611" name="Text Box 16">
          <a:extLst>
            <a:ext uri="{FF2B5EF4-FFF2-40B4-BE49-F238E27FC236}">
              <a16:creationId xmlns="" xmlns:a16="http://schemas.microsoft.com/office/drawing/2014/main" id="{905A9B52-951E-4F15-BE81-F1ADB2472439}"/>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6612" name="Text Box 17">
          <a:extLst>
            <a:ext uri="{FF2B5EF4-FFF2-40B4-BE49-F238E27FC236}">
              <a16:creationId xmlns="" xmlns:a16="http://schemas.microsoft.com/office/drawing/2014/main" id="{41D68591-F165-40CB-8C2D-79C476AB79A0}"/>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6613" name="Text Box 18">
          <a:extLst>
            <a:ext uri="{FF2B5EF4-FFF2-40B4-BE49-F238E27FC236}">
              <a16:creationId xmlns="" xmlns:a16="http://schemas.microsoft.com/office/drawing/2014/main" id="{1105B530-B7BD-4EA6-82B9-020022421448}"/>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6614" name="Text Box 16">
          <a:extLst>
            <a:ext uri="{FF2B5EF4-FFF2-40B4-BE49-F238E27FC236}">
              <a16:creationId xmlns="" xmlns:a16="http://schemas.microsoft.com/office/drawing/2014/main" id="{D1A98C71-D483-4A4D-BCD3-005CDE1F614C}"/>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6615" name="Text Box 17">
          <a:extLst>
            <a:ext uri="{FF2B5EF4-FFF2-40B4-BE49-F238E27FC236}">
              <a16:creationId xmlns="" xmlns:a16="http://schemas.microsoft.com/office/drawing/2014/main" id="{42945EAF-C2C5-40F3-9614-05EC79FA5A2D}"/>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6616" name="Text Box 18">
          <a:extLst>
            <a:ext uri="{FF2B5EF4-FFF2-40B4-BE49-F238E27FC236}">
              <a16:creationId xmlns="" xmlns:a16="http://schemas.microsoft.com/office/drawing/2014/main" id="{63B3735F-521D-40B5-A18F-611EA00E7F0F}"/>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6617" name="Text Box 19">
          <a:extLst>
            <a:ext uri="{FF2B5EF4-FFF2-40B4-BE49-F238E27FC236}">
              <a16:creationId xmlns="" xmlns:a16="http://schemas.microsoft.com/office/drawing/2014/main" id="{4ABB1FE8-6981-42A8-8E36-FE70D6E13F86}"/>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6618" name="Text Box 16">
          <a:extLst>
            <a:ext uri="{FF2B5EF4-FFF2-40B4-BE49-F238E27FC236}">
              <a16:creationId xmlns="" xmlns:a16="http://schemas.microsoft.com/office/drawing/2014/main" id="{6ADC406B-8CD7-40D5-A621-B39312FB91F1}"/>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6619" name="Text Box 17">
          <a:extLst>
            <a:ext uri="{FF2B5EF4-FFF2-40B4-BE49-F238E27FC236}">
              <a16:creationId xmlns="" xmlns:a16="http://schemas.microsoft.com/office/drawing/2014/main" id="{02BED1F9-7630-43A0-BA01-304F70208948}"/>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6620" name="Text Box 18">
          <a:extLst>
            <a:ext uri="{FF2B5EF4-FFF2-40B4-BE49-F238E27FC236}">
              <a16:creationId xmlns="" xmlns:a16="http://schemas.microsoft.com/office/drawing/2014/main" id="{6951B0F6-A368-4A7C-8D27-F13F459111F2}"/>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6621" name="Text Box 19">
          <a:extLst>
            <a:ext uri="{FF2B5EF4-FFF2-40B4-BE49-F238E27FC236}">
              <a16:creationId xmlns="" xmlns:a16="http://schemas.microsoft.com/office/drawing/2014/main" id="{5236BA64-6F5D-463E-A272-A5EC8A780936}"/>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6622" name="Text Box 15">
          <a:extLst>
            <a:ext uri="{FF2B5EF4-FFF2-40B4-BE49-F238E27FC236}">
              <a16:creationId xmlns="" xmlns:a16="http://schemas.microsoft.com/office/drawing/2014/main" id="{C65B6FCB-157D-4035-A207-58CC39B23FC8}"/>
            </a:ext>
          </a:extLst>
        </xdr:cNvPr>
        <xdr:cNvSpPr txBox="1">
          <a:spLocks noChangeArrowheads="1"/>
        </xdr:cNvSpPr>
      </xdr:nvSpPr>
      <xdr:spPr bwMode="auto">
        <a:xfrm>
          <a:off x="14554200" y="27422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213632"/>
    <xdr:sp macro="" textlink="">
      <xdr:nvSpPr>
        <xdr:cNvPr id="6623" name="Text Box 15">
          <a:extLst>
            <a:ext uri="{FF2B5EF4-FFF2-40B4-BE49-F238E27FC236}">
              <a16:creationId xmlns="" xmlns:a16="http://schemas.microsoft.com/office/drawing/2014/main" id="{74097CD1-96DB-4659-B7A6-138F9334BF54}"/>
            </a:ext>
          </a:extLst>
        </xdr:cNvPr>
        <xdr:cNvSpPr txBox="1">
          <a:spLocks noChangeArrowheads="1"/>
        </xdr:cNvSpPr>
      </xdr:nvSpPr>
      <xdr:spPr bwMode="auto">
        <a:xfrm>
          <a:off x="14554200" y="27422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6624" name="Text Box 16">
          <a:extLst>
            <a:ext uri="{FF2B5EF4-FFF2-40B4-BE49-F238E27FC236}">
              <a16:creationId xmlns="" xmlns:a16="http://schemas.microsoft.com/office/drawing/2014/main" id="{B4DF9DC0-5FD8-4CD0-AB32-D54A595E811F}"/>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6625" name="Text Box 17">
          <a:extLst>
            <a:ext uri="{FF2B5EF4-FFF2-40B4-BE49-F238E27FC236}">
              <a16:creationId xmlns="" xmlns:a16="http://schemas.microsoft.com/office/drawing/2014/main" id="{89647AEC-016B-4661-8AEF-473D3D4CC2C5}"/>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6626" name="Text Box 18">
          <a:extLst>
            <a:ext uri="{FF2B5EF4-FFF2-40B4-BE49-F238E27FC236}">
              <a16:creationId xmlns="" xmlns:a16="http://schemas.microsoft.com/office/drawing/2014/main" id="{F0EA4CE2-9BC6-4874-9C68-F01E6BDEE92E}"/>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6627" name="Text Box 19">
          <a:extLst>
            <a:ext uri="{FF2B5EF4-FFF2-40B4-BE49-F238E27FC236}">
              <a16:creationId xmlns="" xmlns:a16="http://schemas.microsoft.com/office/drawing/2014/main" id="{BBF50832-93F8-4815-AF48-9CF2BD6C304C}"/>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47</xdr:row>
      <xdr:rowOff>504825</xdr:rowOff>
    </xdr:from>
    <xdr:ext cx="95250" cy="442269"/>
    <xdr:sp macro="" textlink="">
      <xdr:nvSpPr>
        <xdr:cNvPr id="6628" name="Text Box 15">
          <a:extLst>
            <a:ext uri="{FF2B5EF4-FFF2-40B4-BE49-F238E27FC236}">
              <a16:creationId xmlns="" xmlns:a16="http://schemas.microsoft.com/office/drawing/2014/main" id="{2E715D35-6BD0-4E4A-A2BC-3E3D448401F7}"/>
            </a:ext>
          </a:extLst>
        </xdr:cNvPr>
        <xdr:cNvSpPr txBox="1">
          <a:spLocks noChangeArrowheads="1"/>
        </xdr:cNvSpPr>
      </xdr:nvSpPr>
      <xdr:spPr bwMode="auto">
        <a:xfrm>
          <a:off x="14554200" y="28470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6629" name="Text Box 16">
          <a:extLst>
            <a:ext uri="{FF2B5EF4-FFF2-40B4-BE49-F238E27FC236}">
              <a16:creationId xmlns="" xmlns:a16="http://schemas.microsoft.com/office/drawing/2014/main" id="{7E7EE565-9DAB-4D04-9E7F-4175F964DC16}"/>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6630" name="Text Box 17">
          <a:extLst>
            <a:ext uri="{FF2B5EF4-FFF2-40B4-BE49-F238E27FC236}">
              <a16:creationId xmlns="" xmlns:a16="http://schemas.microsoft.com/office/drawing/2014/main" id="{BF97FC3D-FF65-42FA-8C3F-80050DAE2341}"/>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6631" name="Text Box 18">
          <a:extLst>
            <a:ext uri="{FF2B5EF4-FFF2-40B4-BE49-F238E27FC236}">
              <a16:creationId xmlns="" xmlns:a16="http://schemas.microsoft.com/office/drawing/2014/main" id="{324B30C3-8347-4A43-83C4-206E4DA54D86}"/>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6632" name="Text Box 16">
          <a:extLst>
            <a:ext uri="{FF2B5EF4-FFF2-40B4-BE49-F238E27FC236}">
              <a16:creationId xmlns="" xmlns:a16="http://schemas.microsoft.com/office/drawing/2014/main" id="{CCDD75F0-733F-4186-977E-9FE975B3B94F}"/>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6633" name="Text Box 17">
          <a:extLst>
            <a:ext uri="{FF2B5EF4-FFF2-40B4-BE49-F238E27FC236}">
              <a16:creationId xmlns="" xmlns:a16="http://schemas.microsoft.com/office/drawing/2014/main" id="{68700239-0DDE-463B-9BE0-D596FF460425}"/>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6634" name="Text Box 18">
          <a:extLst>
            <a:ext uri="{FF2B5EF4-FFF2-40B4-BE49-F238E27FC236}">
              <a16:creationId xmlns="" xmlns:a16="http://schemas.microsoft.com/office/drawing/2014/main" id="{1F71EC1D-932A-4536-A453-321B9EF30B71}"/>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6635" name="Text Box 19">
          <a:extLst>
            <a:ext uri="{FF2B5EF4-FFF2-40B4-BE49-F238E27FC236}">
              <a16:creationId xmlns="" xmlns:a16="http://schemas.microsoft.com/office/drawing/2014/main" id="{C9721A8E-375C-4B0A-9410-69BCA9D096AC}"/>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6636" name="Text Box 16">
          <a:extLst>
            <a:ext uri="{FF2B5EF4-FFF2-40B4-BE49-F238E27FC236}">
              <a16:creationId xmlns="" xmlns:a16="http://schemas.microsoft.com/office/drawing/2014/main" id="{7C99AA8D-2B88-4A3C-A042-CCBF9A59932D}"/>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6637" name="Text Box 17">
          <a:extLst>
            <a:ext uri="{FF2B5EF4-FFF2-40B4-BE49-F238E27FC236}">
              <a16:creationId xmlns="" xmlns:a16="http://schemas.microsoft.com/office/drawing/2014/main" id="{D0EC2E16-8D89-4D76-B4CE-B90512767246}"/>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6638" name="Text Box 18">
          <a:extLst>
            <a:ext uri="{FF2B5EF4-FFF2-40B4-BE49-F238E27FC236}">
              <a16:creationId xmlns="" xmlns:a16="http://schemas.microsoft.com/office/drawing/2014/main" id="{EA6F884F-EC60-46E2-9BBB-1933D94F9686}"/>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6639" name="Text Box 15">
          <a:extLst>
            <a:ext uri="{FF2B5EF4-FFF2-40B4-BE49-F238E27FC236}">
              <a16:creationId xmlns="" xmlns:a16="http://schemas.microsoft.com/office/drawing/2014/main" id="{409E2D6D-5A33-4B8D-B5EE-63FB817BC78A}"/>
            </a:ext>
          </a:extLst>
        </xdr:cNvPr>
        <xdr:cNvSpPr txBox="1">
          <a:spLocks noChangeArrowheads="1"/>
        </xdr:cNvSpPr>
      </xdr:nvSpPr>
      <xdr:spPr bwMode="auto">
        <a:xfrm>
          <a:off x="14582775" y="291835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6640" name="Text Box 16">
          <a:extLst>
            <a:ext uri="{FF2B5EF4-FFF2-40B4-BE49-F238E27FC236}">
              <a16:creationId xmlns="" xmlns:a16="http://schemas.microsoft.com/office/drawing/2014/main" id="{AE0582B9-2265-4E67-802A-BD33F28E9DAF}"/>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6641" name="Text Box 17">
          <a:extLst>
            <a:ext uri="{FF2B5EF4-FFF2-40B4-BE49-F238E27FC236}">
              <a16:creationId xmlns="" xmlns:a16="http://schemas.microsoft.com/office/drawing/2014/main" id="{FC04FC15-75A9-4B81-B609-B05DE4415FF7}"/>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6642" name="Text Box 18">
          <a:extLst>
            <a:ext uri="{FF2B5EF4-FFF2-40B4-BE49-F238E27FC236}">
              <a16:creationId xmlns="" xmlns:a16="http://schemas.microsoft.com/office/drawing/2014/main" id="{BDC6223F-724D-4BFC-8911-83D0099F823A}"/>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6643" name="Text Box 19">
          <a:extLst>
            <a:ext uri="{FF2B5EF4-FFF2-40B4-BE49-F238E27FC236}">
              <a16:creationId xmlns="" xmlns:a16="http://schemas.microsoft.com/office/drawing/2014/main" id="{2E31F06B-AB13-4A6B-88DB-E7E5761B0F29}"/>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6644" name="Text Box 16">
          <a:extLst>
            <a:ext uri="{FF2B5EF4-FFF2-40B4-BE49-F238E27FC236}">
              <a16:creationId xmlns="" xmlns:a16="http://schemas.microsoft.com/office/drawing/2014/main" id="{1F96A84B-65D8-4C42-AC82-5E9B180533EB}"/>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6645" name="Text Box 17">
          <a:extLst>
            <a:ext uri="{FF2B5EF4-FFF2-40B4-BE49-F238E27FC236}">
              <a16:creationId xmlns="" xmlns:a16="http://schemas.microsoft.com/office/drawing/2014/main" id="{CE5F5883-1FE4-4195-BC53-FD358B0CD78F}"/>
            </a:ext>
          </a:extLst>
        </xdr:cNvPr>
        <xdr:cNvSpPr txBox="1">
          <a:spLocks noChangeArrowheads="1"/>
        </xdr:cNvSpPr>
      </xdr:nvSpPr>
      <xdr:spPr bwMode="auto">
        <a:xfrm>
          <a:off x="14554200"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49</xdr:row>
      <xdr:rowOff>15875</xdr:rowOff>
    </xdr:from>
    <xdr:ext cx="95250" cy="171450"/>
    <xdr:sp macro="" textlink="">
      <xdr:nvSpPr>
        <xdr:cNvPr id="6646" name="Text Box 18">
          <a:extLst>
            <a:ext uri="{FF2B5EF4-FFF2-40B4-BE49-F238E27FC236}">
              <a16:creationId xmlns="" xmlns:a16="http://schemas.microsoft.com/office/drawing/2014/main" id="{BF13D4C6-3905-4EE9-A965-105CE35228A3}"/>
            </a:ext>
          </a:extLst>
        </xdr:cNvPr>
        <xdr:cNvSpPr txBox="1">
          <a:spLocks noChangeArrowheads="1"/>
        </xdr:cNvSpPr>
      </xdr:nvSpPr>
      <xdr:spPr bwMode="auto">
        <a:xfrm>
          <a:off x="14546262" y="2902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6647" name="Text Box 16">
          <a:extLst>
            <a:ext uri="{FF2B5EF4-FFF2-40B4-BE49-F238E27FC236}">
              <a16:creationId xmlns="" xmlns:a16="http://schemas.microsoft.com/office/drawing/2014/main" id="{A12089A6-EBAE-4AB9-8DB7-749B8CEBF1C3}"/>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6648" name="Text Box 17">
          <a:extLst>
            <a:ext uri="{FF2B5EF4-FFF2-40B4-BE49-F238E27FC236}">
              <a16:creationId xmlns="" xmlns:a16="http://schemas.microsoft.com/office/drawing/2014/main" id="{E5B800AE-0303-455B-B6BA-8D92CAEB4496}"/>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6649" name="Text Box 18">
          <a:extLst>
            <a:ext uri="{FF2B5EF4-FFF2-40B4-BE49-F238E27FC236}">
              <a16:creationId xmlns="" xmlns:a16="http://schemas.microsoft.com/office/drawing/2014/main" id="{357939D6-E6E0-4A04-B334-1D1F76499BE5}"/>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6650" name="Text Box 19">
          <a:extLst>
            <a:ext uri="{FF2B5EF4-FFF2-40B4-BE49-F238E27FC236}">
              <a16:creationId xmlns="" xmlns:a16="http://schemas.microsoft.com/office/drawing/2014/main" id="{3C8F03CA-26D9-451C-B8CC-901A53F36759}"/>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6651" name="Text Box 16">
          <a:extLst>
            <a:ext uri="{FF2B5EF4-FFF2-40B4-BE49-F238E27FC236}">
              <a16:creationId xmlns="" xmlns:a16="http://schemas.microsoft.com/office/drawing/2014/main" id="{C627C3CB-F061-43E5-831E-51A0AB341825}"/>
            </a:ext>
          </a:extLst>
        </xdr:cNvPr>
        <xdr:cNvSpPr txBox="1">
          <a:spLocks noChangeArrowheads="1"/>
        </xdr:cNvSpPr>
      </xdr:nvSpPr>
      <xdr:spPr bwMode="auto">
        <a:xfrm>
          <a:off x="17668875" y="29013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6652" name="Text Box 15">
          <a:extLst>
            <a:ext uri="{FF2B5EF4-FFF2-40B4-BE49-F238E27FC236}">
              <a16:creationId xmlns="" xmlns:a16="http://schemas.microsoft.com/office/drawing/2014/main" id="{A2146C64-91CD-45B5-949B-B0573C120486}"/>
            </a:ext>
          </a:extLst>
        </xdr:cNvPr>
        <xdr:cNvSpPr txBox="1">
          <a:spLocks noChangeArrowheads="1"/>
        </xdr:cNvSpPr>
      </xdr:nvSpPr>
      <xdr:spPr bwMode="auto">
        <a:xfrm>
          <a:off x="14582775" y="291835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6653" name="Text Box 15">
          <a:extLst>
            <a:ext uri="{FF2B5EF4-FFF2-40B4-BE49-F238E27FC236}">
              <a16:creationId xmlns="" xmlns:a16="http://schemas.microsoft.com/office/drawing/2014/main" id="{DE2153A6-DDEE-4A13-9C4F-F5DF0F32177E}"/>
            </a:ext>
          </a:extLst>
        </xdr:cNvPr>
        <xdr:cNvSpPr txBox="1">
          <a:spLocks noChangeArrowheads="1"/>
        </xdr:cNvSpPr>
      </xdr:nvSpPr>
      <xdr:spPr bwMode="auto">
        <a:xfrm>
          <a:off x="14554200" y="2951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6654" name="Text Box 15">
          <a:extLst>
            <a:ext uri="{FF2B5EF4-FFF2-40B4-BE49-F238E27FC236}">
              <a16:creationId xmlns="" xmlns:a16="http://schemas.microsoft.com/office/drawing/2014/main" id="{5209D41D-0C31-4346-8C76-13FAF4C8B91F}"/>
            </a:ext>
          </a:extLst>
        </xdr:cNvPr>
        <xdr:cNvSpPr txBox="1">
          <a:spLocks noChangeArrowheads="1"/>
        </xdr:cNvSpPr>
      </xdr:nvSpPr>
      <xdr:spPr bwMode="auto">
        <a:xfrm>
          <a:off x="14582775" y="291835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6655" name="Text Box 15">
          <a:extLst>
            <a:ext uri="{FF2B5EF4-FFF2-40B4-BE49-F238E27FC236}">
              <a16:creationId xmlns="" xmlns:a16="http://schemas.microsoft.com/office/drawing/2014/main" id="{6952BBDE-D9D3-47DE-8BD1-10417CE9713F}"/>
            </a:ext>
          </a:extLst>
        </xdr:cNvPr>
        <xdr:cNvSpPr txBox="1">
          <a:spLocks noChangeArrowheads="1"/>
        </xdr:cNvSpPr>
      </xdr:nvSpPr>
      <xdr:spPr bwMode="auto">
        <a:xfrm>
          <a:off x="14554200" y="2951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6656" name="Text Box 15">
          <a:extLst>
            <a:ext uri="{FF2B5EF4-FFF2-40B4-BE49-F238E27FC236}">
              <a16:creationId xmlns="" xmlns:a16="http://schemas.microsoft.com/office/drawing/2014/main" id="{BE9C56A9-869B-4E96-8730-C6AFD1930B1C}"/>
            </a:ext>
          </a:extLst>
        </xdr:cNvPr>
        <xdr:cNvSpPr txBox="1">
          <a:spLocks noChangeArrowheads="1"/>
        </xdr:cNvSpPr>
      </xdr:nvSpPr>
      <xdr:spPr bwMode="auto">
        <a:xfrm>
          <a:off x="14554200" y="2951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6657" name="Text Box 15">
          <a:extLst>
            <a:ext uri="{FF2B5EF4-FFF2-40B4-BE49-F238E27FC236}">
              <a16:creationId xmlns="" xmlns:a16="http://schemas.microsoft.com/office/drawing/2014/main" id="{95E15841-FAE0-4525-8151-1E6E83A24580}"/>
            </a:ext>
          </a:extLst>
        </xdr:cNvPr>
        <xdr:cNvSpPr txBox="1">
          <a:spLocks noChangeArrowheads="1"/>
        </xdr:cNvSpPr>
      </xdr:nvSpPr>
      <xdr:spPr bwMode="auto">
        <a:xfrm>
          <a:off x="14554200" y="2951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6658" name="Text Box 15">
          <a:extLst>
            <a:ext uri="{FF2B5EF4-FFF2-40B4-BE49-F238E27FC236}">
              <a16:creationId xmlns="" xmlns:a16="http://schemas.microsoft.com/office/drawing/2014/main" id="{4F374A8D-7875-4C93-A29F-EABCEEEFC4D3}"/>
            </a:ext>
          </a:extLst>
        </xdr:cNvPr>
        <xdr:cNvSpPr txBox="1">
          <a:spLocks noChangeArrowheads="1"/>
        </xdr:cNvSpPr>
      </xdr:nvSpPr>
      <xdr:spPr bwMode="auto">
        <a:xfrm>
          <a:off x="14554200" y="2951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6659" name="Text Box 15">
          <a:extLst>
            <a:ext uri="{FF2B5EF4-FFF2-40B4-BE49-F238E27FC236}">
              <a16:creationId xmlns="" xmlns:a16="http://schemas.microsoft.com/office/drawing/2014/main" id="{E8B8E371-8B25-4E85-B605-0E96EBB1A3DB}"/>
            </a:ext>
          </a:extLst>
        </xdr:cNvPr>
        <xdr:cNvSpPr txBox="1">
          <a:spLocks noChangeArrowheads="1"/>
        </xdr:cNvSpPr>
      </xdr:nvSpPr>
      <xdr:spPr bwMode="auto">
        <a:xfrm>
          <a:off x="14554200" y="310896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6660" name="Text Box 15">
          <a:extLst>
            <a:ext uri="{FF2B5EF4-FFF2-40B4-BE49-F238E27FC236}">
              <a16:creationId xmlns="" xmlns:a16="http://schemas.microsoft.com/office/drawing/2014/main" id="{E3410EA0-0C6F-4B2F-8F13-69EA60839F0B}"/>
            </a:ext>
          </a:extLst>
        </xdr:cNvPr>
        <xdr:cNvSpPr txBox="1">
          <a:spLocks noChangeArrowheads="1"/>
        </xdr:cNvSpPr>
      </xdr:nvSpPr>
      <xdr:spPr bwMode="auto">
        <a:xfrm>
          <a:off x="14554200" y="2951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6661" name="Text Box 15">
          <a:extLst>
            <a:ext uri="{FF2B5EF4-FFF2-40B4-BE49-F238E27FC236}">
              <a16:creationId xmlns="" xmlns:a16="http://schemas.microsoft.com/office/drawing/2014/main" id="{FE37B41D-3882-438D-BC5A-9531B832EBF4}"/>
            </a:ext>
          </a:extLst>
        </xdr:cNvPr>
        <xdr:cNvSpPr txBox="1">
          <a:spLocks noChangeArrowheads="1"/>
        </xdr:cNvSpPr>
      </xdr:nvSpPr>
      <xdr:spPr bwMode="auto">
        <a:xfrm>
          <a:off x="14554200" y="2951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6662" name="Text Box 15">
          <a:extLst>
            <a:ext uri="{FF2B5EF4-FFF2-40B4-BE49-F238E27FC236}">
              <a16:creationId xmlns="" xmlns:a16="http://schemas.microsoft.com/office/drawing/2014/main" id="{E2923B34-B187-4446-81C0-9912B55DE842}"/>
            </a:ext>
          </a:extLst>
        </xdr:cNvPr>
        <xdr:cNvSpPr txBox="1">
          <a:spLocks noChangeArrowheads="1"/>
        </xdr:cNvSpPr>
      </xdr:nvSpPr>
      <xdr:spPr bwMode="auto">
        <a:xfrm>
          <a:off x="14554200" y="2951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51</xdr:row>
      <xdr:rowOff>504825</xdr:rowOff>
    </xdr:from>
    <xdr:ext cx="95250" cy="442269"/>
    <xdr:sp macro="" textlink="">
      <xdr:nvSpPr>
        <xdr:cNvPr id="6663" name="Text Box 15">
          <a:extLst>
            <a:ext uri="{FF2B5EF4-FFF2-40B4-BE49-F238E27FC236}">
              <a16:creationId xmlns="" xmlns:a16="http://schemas.microsoft.com/office/drawing/2014/main" id="{4EA3A27B-0DFA-471C-9837-BD696942703E}"/>
            </a:ext>
          </a:extLst>
        </xdr:cNvPr>
        <xdr:cNvSpPr txBox="1">
          <a:spLocks noChangeArrowheads="1"/>
        </xdr:cNvSpPr>
      </xdr:nvSpPr>
      <xdr:spPr bwMode="auto">
        <a:xfrm>
          <a:off x="14554200" y="30565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6664" name="Text Box 16">
          <a:extLst>
            <a:ext uri="{FF2B5EF4-FFF2-40B4-BE49-F238E27FC236}">
              <a16:creationId xmlns="" xmlns:a16="http://schemas.microsoft.com/office/drawing/2014/main" id="{8B2715BC-EB7D-4F60-A431-12A4CCC0A144}"/>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6665" name="Text Box 17">
          <a:extLst>
            <a:ext uri="{FF2B5EF4-FFF2-40B4-BE49-F238E27FC236}">
              <a16:creationId xmlns="" xmlns:a16="http://schemas.microsoft.com/office/drawing/2014/main" id="{5C2915B1-1C03-49A2-AF1A-CC2CA9B350E2}"/>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6666" name="Text Box 18">
          <a:extLst>
            <a:ext uri="{FF2B5EF4-FFF2-40B4-BE49-F238E27FC236}">
              <a16:creationId xmlns="" xmlns:a16="http://schemas.microsoft.com/office/drawing/2014/main" id="{73039529-99F4-4CF6-B661-1CEF99D53077}"/>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6667" name="Text Box 19">
          <a:extLst>
            <a:ext uri="{FF2B5EF4-FFF2-40B4-BE49-F238E27FC236}">
              <a16:creationId xmlns="" xmlns:a16="http://schemas.microsoft.com/office/drawing/2014/main" id="{E800728B-4E24-4AA9-B26D-28D24A7555CE}"/>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6668" name="Text Box 15">
          <a:extLst>
            <a:ext uri="{FF2B5EF4-FFF2-40B4-BE49-F238E27FC236}">
              <a16:creationId xmlns="" xmlns:a16="http://schemas.microsoft.com/office/drawing/2014/main" id="{A2061F5C-DFCC-4B3C-AEE9-64B11E3D2310}"/>
            </a:ext>
          </a:extLst>
        </xdr:cNvPr>
        <xdr:cNvSpPr txBox="1">
          <a:spLocks noChangeArrowheads="1"/>
        </xdr:cNvSpPr>
      </xdr:nvSpPr>
      <xdr:spPr bwMode="auto">
        <a:xfrm>
          <a:off x="14554200" y="310896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6669" name="Text Box 16">
          <a:extLst>
            <a:ext uri="{FF2B5EF4-FFF2-40B4-BE49-F238E27FC236}">
              <a16:creationId xmlns="" xmlns:a16="http://schemas.microsoft.com/office/drawing/2014/main" id="{82131B45-F952-4E2F-8DB8-C61FA20F3049}"/>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6670" name="Text Box 17">
          <a:extLst>
            <a:ext uri="{FF2B5EF4-FFF2-40B4-BE49-F238E27FC236}">
              <a16:creationId xmlns="" xmlns:a16="http://schemas.microsoft.com/office/drawing/2014/main" id="{825CBEEE-82BA-4FA0-AB5B-59A1C690AEFB}"/>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6671" name="Text Box 18">
          <a:extLst>
            <a:ext uri="{FF2B5EF4-FFF2-40B4-BE49-F238E27FC236}">
              <a16:creationId xmlns="" xmlns:a16="http://schemas.microsoft.com/office/drawing/2014/main" id="{FC0CA891-52DF-4280-9D80-993498AEAF11}"/>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6672" name="Text Box 16">
          <a:extLst>
            <a:ext uri="{FF2B5EF4-FFF2-40B4-BE49-F238E27FC236}">
              <a16:creationId xmlns="" xmlns:a16="http://schemas.microsoft.com/office/drawing/2014/main" id="{54967366-D2F1-4986-91D7-6211B809F49A}"/>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6673" name="Text Box 17">
          <a:extLst>
            <a:ext uri="{FF2B5EF4-FFF2-40B4-BE49-F238E27FC236}">
              <a16:creationId xmlns="" xmlns:a16="http://schemas.microsoft.com/office/drawing/2014/main" id="{74668C25-01EC-4705-A1DD-7147EC930D2E}"/>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6674" name="Text Box 18">
          <a:extLst>
            <a:ext uri="{FF2B5EF4-FFF2-40B4-BE49-F238E27FC236}">
              <a16:creationId xmlns="" xmlns:a16="http://schemas.microsoft.com/office/drawing/2014/main" id="{18F17536-D884-4ECA-BCCA-877D07EFDA1E}"/>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6675" name="Text Box 19">
          <a:extLst>
            <a:ext uri="{FF2B5EF4-FFF2-40B4-BE49-F238E27FC236}">
              <a16:creationId xmlns="" xmlns:a16="http://schemas.microsoft.com/office/drawing/2014/main" id="{D973399F-FFAE-4D82-B654-79826911FBC8}"/>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6676" name="Text Box 16">
          <a:extLst>
            <a:ext uri="{FF2B5EF4-FFF2-40B4-BE49-F238E27FC236}">
              <a16:creationId xmlns="" xmlns:a16="http://schemas.microsoft.com/office/drawing/2014/main" id="{C22DBD74-18F8-4BA6-A11B-11D36EB3CDBF}"/>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6677" name="Text Box 17">
          <a:extLst>
            <a:ext uri="{FF2B5EF4-FFF2-40B4-BE49-F238E27FC236}">
              <a16:creationId xmlns="" xmlns:a16="http://schemas.microsoft.com/office/drawing/2014/main" id="{3FE231B7-954C-48D9-BD32-24C4AF639057}"/>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6678" name="Text Box 18">
          <a:extLst>
            <a:ext uri="{FF2B5EF4-FFF2-40B4-BE49-F238E27FC236}">
              <a16:creationId xmlns="" xmlns:a16="http://schemas.microsoft.com/office/drawing/2014/main" id="{A422603E-F802-464F-9704-28D659E6B333}"/>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6679" name="Text Box 19">
          <a:extLst>
            <a:ext uri="{FF2B5EF4-FFF2-40B4-BE49-F238E27FC236}">
              <a16:creationId xmlns="" xmlns:a16="http://schemas.microsoft.com/office/drawing/2014/main" id="{5EE5454A-A789-4173-90FB-6A62F67A75C9}"/>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442269"/>
    <xdr:sp macro="" textlink="">
      <xdr:nvSpPr>
        <xdr:cNvPr id="6680" name="Text Box 15">
          <a:extLst>
            <a:ext uri="{FF2B5EF4-FFF2-40B4-BE49-F238E27FC236}">
              <a16:creationId xmlns="" xmlns:a16="http://schemas.microsoft.com/office/drawing/2014/main" id="{182A619A-A334-4FB4-A3CF-5B0F84A32518}"/>
            </a:ext>
          </a:extLst>
        </xdr:cNvPr>
        <xdr:cNvSpPr txBox="1">
          <a:spLocks noChangeArrowheads="1"/>
        </xdr:cNvSpPr>
      </xdr:nvSpPr>
      <xdr:spPr bwMode="auto">
        <a:xfrm>
          <a:off x="14554200" y="311086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213632"/>
    <xdr:sp macro="" textlink="">
      <xdr:nvSpPr>
        <xdr:cNvPr id="6681" name="Text Box 15">
          <a:extLst>
            <a:ext uri="{FF2B5EF4-FFF2-40B4-BE49-F238E27FC236}">
              <a16:creationId xmlns="" xmlns:a16="http://schemas.microsoft.com/office/drawing/2014/main" id="{B69F8386-90ED-4896-9078-AA45490D9AF2}"/>
            </a:ext>
          </a:extLst>
        </xdr:cNvPr>
        <xdr:cNvSpPr txBox="1">
          <a:spLocks noChangeArrowheads="1"/>
        </xdr:cNvSpPr>
      </xdr:nvSpPr>
      <xdr:spPr bwMode="auto">
        <a:xfrm>
          <a:off x="14554200" y="31108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6682" name="Text Box 16">
          <a:extLst>
            <a:ext uri="{FF2B5EF4-FFF2-40B4-BE49-F238E27FC236}">
              <a16:creationId xmlns="" xmlns:a16="http://schemas.microsoft.com/office/drawing/2014/main" id="{0C773623-6CE8-4C96-BB9C-42263DA3B92F}"/>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6683" name="Text Box 17">
          <a:extLst>
            <a:ext uri="{FF2B5EF4-FFF2-40B4-BE49-F238E27FC236}">
              <a16:creationId xmlns="" xmlns:a16="http://schemas.microsoft.com/office/drawing/2014/main" id="{21F76CB1-6AB3-4C84-A31B-2217EDFEBBA2}"/>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6684" name="Text Box 18">
          <a:extLst>
            <a:ext uri="{FF2B5EF4-FFF2-40B4-BE49-F238E27FC236}">
              <a16:creationId xmlns="" xmlns:a16="http://schemas.microsoft.com/office/drawing/2014/main" id="{D8E9FF02-7A1F-40D8-A2A2-00416C255D00}"/>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6685" name="Text Box 19">
          <a:extLst>
            <a:ext uri="{FF2B5EF4-FFF2-40B4-BE49-F238E27FC236}">
              <a16:creationId xmlns="" xmlns:a16="http://schemas.microsoft.com/office/drawing/2014/main" id="{AB65894B-2330-4347-B0A7-C44E70EACF37}"/>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6686" name="Text Box 16">
          <a:extLst>
            <a:ext uri="{FF2B5EF4-FFF2-40B4-BE49-F238E27FC236}">
              <a16:creationId xmlns="" xmlns:a16="http://schemas.microsoft.com/office/drawing/2014/main" id="{E048A60B-72BC-4D75-A84F-ACD64B511397}"/>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6687" name="Text Box 17">
          <a:extLst>
            <a:ext uri="{FF2B5EF4-FFF2-40B4-BE49-F238E27FC236}">
              <a16:creationId xmlns="" xmlns:a16="http://schemas.microsoft.com/office/drawing/2014/main" id="{2E424195-6F14-4551-AF80-AFB128A52A5F}"/>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6688" name="Text Box 18">
          <a:extLst>
            <a:ext uri="{FF2B5EF4-FFF2-40B4-BE49-F238E27FC236}">
              <a16:creationId xmlns="" xmlns:a16="http://schemas.microsoft.com/office/drawing/2014/main" id="{B419F37F-3351-43E6-BE65-CC44A8E284F0}"/>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6689" name="Text Box 16">
          <a:extLst>
            <a:ext uri="{FF2B5EF4-FFF2-40B4-BE49-F238E27FC236}">
              <a16:creationId xmlns="" xmlns:a16="http://schemas.microsoft.com/office/drawing/2014/main" id="{D823904A-C016-48AF-A95C-066FAF719447}"/>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6690" name="Text Box 17">
          <a:extLst>
            <a:ext uri="{FF2B5EF4-FFF2-40B4-BE49-F238E27FC236}">
              <a16:creationId xmlns="" xmlns:a16="http://schemas.microsoft.com/office/drawing/2014/main" id="{32E44077-C3B2-4B8D-B026-88E5A44FF98B}"/>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6691" name="Text Box 18">
          <a:extLst>
            <a:ext uri="{FF2B5EF4-FFF2-40B4-BE49-F238E27FC236}">
              <a16:creationId xmlns="" xmlns:a16="http://schemas.microsoft.com/office/drawing/2014/main" id="{FF8CE46C-BBB6-439B-A622-48DD750A473C}"/>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6692" name="Text Box 19">
          <a:extLst>
            <a:ext uri="{FF2B5EF4-FFF2-40B4-BE49-F238E27FC236}">
              <a16:creationId xmlns="" xmlns:a16="http://schemas.microsoft.com/office/drawing/2014/main" id="{9315EACF-1B51-4E6F-8273-C3ADD0263DB6}"/>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6693" name="Text Box 16">
          <a:extLst>
            <a:ext uri="{FF2B5EF4-FFF2-40B4-BE49-F238E27FC236}">
              <a16:creationId xmlns="" xmlns:a16="http://schemas.microsoft.com/office/drawing/2014/main" id="{7ED0E345-0B13-4759-9CFC-D98027A95959}"/>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6694" name="Text Box 17">
          <a:extLst>
            <a:ext uri="{FF2B5EF4-FFF2-40B4-BE49-F238E27FC236}">
              <a16:creationId xmlns="" xmlns:a16="http://schemas.microsoft.com/office/drawing/2014/main" id="{4FD46E41-4418-4275-9256-896A00BF4BA4}"/>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6695" name="Text Box 18">
          <a:extLst>
            <a:ext uri="{FF2B5EF4-FFF2-40B4-BE49-F238E27FC236}">
              <a16:creationId xmlns="" xmlns:a16="http://schemas.microsoft.com/office/drawing/2014/main" id="{850239A0-2325-4A6E-98D0-EA98D282D80C}"/>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6696" name="Text Box 19">
          <a:extLst>
            <a:ext uri="{FF2B5EF4-FFF2-40B4-BE49-F238E27FC236}">
              <a16:creationId xmlns="" xmlns:a16="http://schemas.microsoft.com/office/drawing/2014/main" id="{B70352D6-D0F0-4E30-AD03-C5478B12C07B}"/>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6697" name="Text Box 16">
          <a:extLst>
            <a:ext uri="{FF2B5EF4-FFF2-40B4-BE49-F238E27FC236}">
              <a16:creationId xmlns="" xmlns:a16="http://schemas.microsoft.com/office/drawing/2014/main" id="{0485F597-21C1-4517-B325-DF57B87ECF85}"/>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6698" name="Text Box 17">
          <a:extLst>
            <a:ext uri="{FF2B5EF4-FFF2-40B4-BE49-F238E27FC236}">
              <a16:creationId xmlns="" xmlns:a16="http://schemas.microsoft.com/office/drawing/2014/main" id="{ACB186F6-D282-47E6-BAD1-614F2EC94628}"/>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6699" name="Text Box 18">
          <a:extLst>
            <a:ext uri="{FF2B5EF4-FFF2-40B4-BE49-F238E27FC236}">
              <a16:creationId xmlns="" xmlns:a16="http://schemas.microsoft.com/office/drawing/2014/main" id="{36854D87-567E-4F9F-806A-080183F48257}"/>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6700" name="Text Box 19">
          <a:extLst>
            <a:ext uri="{FF2B5EF4-FFF2-40B4-BE49-F238E27FC236}">
              <a16:creationId xmlns="" xmlns:a16="http://schemas.microsoft.com/office/drawing/2014/main" id="{7B789A00-501B-4585-A9CD-7565D9D33789}"/>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6701" name="Text Box 16">
          <a:extLst>
            <a:ext uri="{FF2B5EF4-FFF2-40B4-BE49-F238E27FC236}">
              <a16:creationId xmlns="" xmlns:a16="http://schemas.microsoft.com/office/drawing/2014/main" id="{6BCF1F0E-DC1D-4536-82A9-AAD1A3D7EE89}"/>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6702" name="Text Box 17">
          <a:extLst>
            <a:ext uri="{FF2B5EF4-FFF2-40B4-BE49-F238E27FC236}">
              <a16:creationId xmlns="" xmlns:a16="http://schemas.microsoft.com/office/drawing/2014/main" id="{EE1446D8-E755-46AF-9BC1-6C8D5B9CF74A}"/>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6703" name="Text Box 18">
          <a:extLst>
            <a:ext uri="{FF2B5EF4-FFF2-40B4-BE49-F238E27FC236}">
              <a16:creationId xmlns="" xmlns:a16="http://schemas.microsoft.com/office/drawing/2014/main" id="{6E4E9800-FB0C-413F-B8BE-A62B872CCF83}"/>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6704" name="Text Box 16">
          <a:extLst>
            <a:ext uri="{FF2B5EF4-FFF2-40B4-BE49-F238E27FC236}">
              <a16:creationId xmlns="" xmlns:a16="http://schemas.microsoft.com/office/drawing/2014/main" id="{5FCF8D00-D83C-497E-A603-5B44F0D8A6B7}"/>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6705" name="Text Box 17">
          <a:extLst>
            <a:ext uri="{FF2B5EF4-FFF2-40B4-BE49-F238E27FC236}">
              <a16:creationId xmlns="" xmlns:a16="http://schemas.microsoft.com/office/drawing/2014/main" id="{723E8DC5-60B2-4D16-A3E0-5FF1CCD9CFE3}"/>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6706" name="Text Box 18">
          <a:extLst>
            <a:ext uri="{FF2B5EF4-FFF2-40B4-BE49-F238E27FC236}">
              <a16:creationId xmlns="" xmlns:a16="http://schemas.microsoft.com/office/drawing/2014/main" id="{09191362-F693-4DCA-94E4-2632FCA91A7A}"/>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6707" name="Text Box 19">
          <a:extLst>
            <a:ext uri="{FF2B5EF4-FFF2-40B4-BE49-F238E27FC236}">
              <a16:creationId xmlns="" xmlns:a16="http://schemas.microsoft.com/office/drawing/2014/main" id="{17E6019B-2A58-4053-BFC5-4EB196F8A779}"/>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6708" name="Text Box 16">
          <a:extLst>
            <a:ext uri="{FF2B5EF4-FFF2-40B4-BE49-F238E27FC236}">
              <a16:creationId xmlns="" xmlns:a16="http://schemas.microsoft.com/office/drawing/2014/main" id="{F3BDEC63-DFE0-4363-90DE-AEDB2FAE9F22}"/>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6709" name="Text Box 17">
          <a:extLst>
            <a:ext uri="{FF2B5EF4-FFF2-40B4-BE49-F238E27FC236}">
              <a16:creationId xmlns="" xmlns:a16="http://schemas.microsoft.com/office/drawing/2014/main" id="{6A6E8301-AF03-4CA7-BADD-E9F3A4867F1E}"/>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6710" name="Text Box 18">
          <a:extLst>
            <a:ext uri="{FF2B5EF4-FFF2-40B4-BE49-F238E27FC236}">
              <a16:creationId xmlns="" xmlns:a16="http://schemas.microsoft.com/office/drawing/2014/main" id="{8189BFD4-9F51-49C3-BDAB-3059210ED958}"/>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0</xdr:rowOff>
    </xdr:from>
    <xdr:ext cx="95250" cy="213632"/>
    <xdr:sp macro="" textlink="">
      <xdr:nvSpPr>
        <xdr:cNvPr id="6711" name="Text Box 15">
          <a:extLst>
            <a:ext uri="{FF2B5EF4-FFF2-40B4-BE49-F238E27FC236}">
              <a16:creationId xmlns="" xmlns:a16="http://schemas.microsoft.com/office/drawing/2014/main" id="{F30D5E3C-C2A8-43C0-AACD-20866E9D72F4}"/>
            </a:ext>
          </a:extLst>
        </xdr:cNvPr>
        <xdr:cNvSpPr txBox="1">
          <a:spLocks noChangeArrowheads="1"/>
        </xdr:cNvSpPr>
      </xdr:nvSpPr>
      <xdr:spPr bwMode="auto">
        <a:xfrm>
          <a:off x="14582775" y="31108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6712" name="Text Box 16">
          <a:extLst>
            <a:ext uri="{FF2B5EF4-FFF2-40B4-BE49-F238E27FC236}">
              <a16:creationId xmlns="" xmlns:a16="http://schemas.microsoft.com/office/drawing/2014/main" id="{FD260382-9362-41DB-998E-AF35B6D9924A}"/>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6713" name="Text Box 17">
          <a:extLst>
            <a:ext uri="{FF2B5EF4-FFF2-40B4-BE49-F238E27FC236}">
              <a16:creationId xmlns="" xmlns:a16="http://schemas.microsoft.com/office/drawing/2014/main" id="{37A5B793-0CE9-4F7C-A476-47CE48087472}"/>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6714" name="Text Box 18">
          <a:extLst>
            <a:ext uri="{FF2B5EF4-FFF2-40B4-BE49-F238E27FC236}">
              <a16:creationId xmlns="" xmlns:a16="http://schemas.microsoft.com/office/drawing/2014/main" id="{69598D3C-79B4-44F9-A309-660B01693952}"/>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6715" name="Text Box 19">
          <a:extLst>
            <a:ext uri="{FF2B5EF4-FFF2-40B4-BE49-F238E27FC236}">
              <a16:creationId xmlns="" xmlns:a16="http://schemas.microsoft.com/office/drawing/2014/main" id="{E0F0E984-0263-4C77-B29D-E77F167CFB9C}"/>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6716" name="Text Box 16">
          <a:extLst>
            <a:ext uri="{FF2B5EF4-FFF2-40B4-BE49-F238E27FC236}">
              <a16:creationId xmlns="" xmlns:a16="http://schemas.microsoft.com/office/drawing/2014/main" id="{639E573E-BCC4-45FD-9FE7-ED77D9B70949}"/>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6717" name="Text Box 17">
          <a:extLst>
            <a:ext uri="{FF2B5EF4-FFF2-40B4-BE49-F238E27FC236}">
              <a16:creationId xmlns="" xmlns:a16="http://schemas.microsoft.com/office/drawing/2014/main" id="{E1531592-AE8C-4174-818B-E60FD5B28B15}"/>
            </a:ext>
          </a:extLst>
        </xdr:cNvPr>
        <xdr:cNvSpPr txBox="1">
          <a:spLocks noChangeArrowheads="1"/>
        </xdr:cNvSpPr>
      </xdr:nvSpPr>
      <xdr:spPr bwMode="auto">
        <a:xfrm>
          <a:off x="14554200"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0</xdr:rowOff>
    </xdr:from>
    <xdr:ext cx="95250" cy="171450"/>
    <xdr:sp macro="" textlink="">
      <xdr:nvSpPr>
        <xdr:cNvPr id="6718" name="Text Box 18">
          <a:extLst>
            <a:ext uri="{FF2B5EF4-FFF2-40B4-BE49-F238E27FC236}">
              <a16:creationId xmlns="" xmlns:a16="http://schemas.microsoft.com/office/drawing/2014/main" id="{20C99BD5-47AE-45FB-BA3F-C5A5EBF20088}"/>
            </a:ext>
          </a:extLst>
        </xdr:cNvPr>
        <xdr:cNvSpPr txBox="1">
          <a:spLocks noChangeArrowheads="1"/>
        </xdr:cNvSpPr>
      </xdr:nvSpPr>
      <xdr:spPr bwMode="auto">
        <a:xfrm>
          <a:off x="14546262"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6719" name="Text Box 16">
          <a:extLst>
            <a:ext uri="{FF2B5EF4-FFF2-40B4-BE49-F238E27FC236}">
              <a16:creationId xmlns="" xmlns:a16="http://schemas.microsoft.com/office/drawing/2014/main" id="{0A675AA3-5518-422F-9FB2-F394BDA49AA8}"/>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6720" name="Text Box 17">
          <a:extLst>
            <a:ext uri="{FF2B5EF4-FFF2-40B4-BE49-F238E27FC236}">
              <a16:creationId xmlns="" xmlns:a16="http://schemas.microsoft.com/office/drawing/2014/main" id="{90F597D5-6B3C-4D85-83B2-5CD8241D29FC}"/>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6721" name="Text Box 18">
          <a:extLst>
            <a:ext uri="{FF2B5EF4-FFF2-40B4-BE49-F238E27FC236}">
              <a16:creationId xmlns="" xmlns:a16="http://schemas.microsoft.com/office/drawing/2014/main" id="{ACE19281-8460-46A2-97DF-F9A108469C62}"/>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6722" name="Text Box 19">
          <a:extLst>
            <a:ext uri="{FF2B5EF4-FFF2-40B4-BE49-F238E27FC236}">
              <a16:creationId xmlns="" xmlns:a16="http://schemas.microsoft.com/office/drawing/2014/main" id="{0CEDBD3F-F71C-4361-A6F3-1F7465E72E26}"/>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6723" name="Text Box 16">
          <a:extLst>
            <a:ext uri="{FF2B5EF4-FFF2-40B4-BE49-F238E27FC236}">
              <a16:creationId xmlns="" xmlns:a16="http://schemas.microsoft.com/office/drawing/2014/main" id="{CE6B1CE2-AE83-4FBB-9B0C-428FC92BB17F}"/>
            </a:ext>
          </a:extLst>
        </xdr:cNvPr>
        <xdr:cNvSpPr txBox="1">
          <a:spLocks noChangeArrowheads="1"/>
        </xdr:cNvSpPr>
      </xdr:nvSpPr>
      <xdr:spPr bwMode="auto">
        <a:xfrm>
          <a:off x="17668875" y="31108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0</xdr:rowOff>
    </xdr:from>
    <xdr:ext cx="95250" cy="213632"/>
    <xdr:sp macro="" textlink="">
      <xdr:nvSpPr>
        <xdr:cNvPr id="6724" name="Text Box 15">
          <a:extLst>
            <a:ext uri="{FF2B5EF4-FFF2-40B4-BE49-F238E27FC236}">
              <a16:creationId xmlns="" xmlns:a16="http://schemas.microsoft.com/office/drawing/2014/main" id="{06E40F14-DD29-4AEA-AC19-5AC54107A3F3}"/>
            </a:ext>
          </a:extLst>
        </xdr:cNvPr>
        <xdr:cNvSpPr txBox="1">
          <a:spLocks noChangeArrowheads="1"/>
        </xdr:cNvSpPr>
      </xdr:nvSpPr>
      <xdr:spPr bwMode="auto">
        <a:xfrm>
          <a:off x="14582775" y="31108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442269"/>
    <xdr:sp macro="" textlink="">
      <xdr:nvSpPr>
        <xdr:cNvPr id="6725" name="Text Box 15">
          <a:extLst>
            <a:ext uri="{FF2B5EF4-FFF2-40B4-BE49-F238E27FC236}">
              <a16:creationId xmlns="" xmlns:a16="http://schemas.microsoft.com/office/drawing/2014/main" id="{3158CA03-496A-4728-A233-71CA133463E0}"/>
            </a:ext>
          </a:extLst>
        </xdr:cNvPr>
        <xdr:cNvSpPr txBox="1">
          <a:spLocks noChangeArrowheads="1"/>
        </xdr:cNvSpPr>
      </xdr:nvSpPr>
      <xdr:spPr bwMode="auto">
        <a:xfrm>
          <a:off x="14554200" y="311086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0</xdr:rowOff>
    </xdr:from>
    <xdr:ext cx="95250" cy="213632"/>
    <xdr:sp macro="" textlink="">
      <xdr:nvSpPr>
        <xdr:cNvPr id="6726" name="Text Box 15">
          <a:extLst>
            <a:ext uri="{FF2B5EF4-FFF2-40B4-BE49-F238E27FC236}">
              <a16:creationId xmlns="" xmlns:a16="http://schemas.microsoft.com/office/drawing/2014/main" id="{DC4468F2-CA95-4E6C-B54B-271B908F283C}"/>
            </a:ext>
          </a:extLst>
        </xdr:cNvPr>
        <xdr:cNvSpPr txBox="1">
          <a:spLocks noChangeArrowheads="1"/>
        </xdr:cNvSpPr>
      </xdr:nvSpPr>
      <xdr:spPr bwMode="auto">
        <a:xfrm>
          <a:off x="14582775" y="31108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442269"/>
    <xdr:sp macro="" textlink="">
      <xdr:nvSpPr>
        <xdr:cNvPr id="6727" name="Text Box 15">
          <a:extLst>
            <a:ext uri="{FF2B5EF4-FFF2-40B4-BE49-F238E27FC236}">
              <a16:creationId xmlns="" xmlns:a16="http://schemas.microsoft.com/office/drawing/2014/main" id="{021F5B53-0ABD-4CF4-88AC-117E77592ADE}"/>
            </a:ext>
          </a:extLst>
        </xdr:cNvPr>
        <xdr:cNvSpPr txBox="1">
          <a:spLocks noChangeArrowheads="1"/>
        </xdr:cNvSpPr>
      </xdr:nvSpPr>
      <xdr:spPr bwMode="auto">
        <a:xfrm>
          <a:off x="14554200" y="311086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213632"/>
    <xdr:sp macro="" textlink="">
      <xdr:nvSpPr>
        <xdr:cNvPr id="6728" name="Text Box 15">
          <a:extLst>
            <a:ext uri="{FF2B5EF4-FFF2-40B4-BE49-F238E27FC236}">
              <a16:creationId xmlns="" xmlns:a16="http://schemas.microsoft.com/office/drawing/2014/main" id="{1BDE5A23-134C-486E-AECC-01B7BB4FD03A}"/>
            </a:ext>
          </a:extLst>
        </xdr:cNvPr>
        <xdr:cNvSpPr txBox="1">
          <a:spLocks noChangeArrowheads="1"/>
        </xdr:cNvSpPr>
      </xdr:nvSpPr>
      <xdr:spPr bwMode="auto">
        <a:xfrm>
          <a:off x="14554200" y="31108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55</xdr:row>
      <xdr:rowOff>504825</xdr:rowOff>
    </xdr:from>
    <xdr:ext cx="95250" cy="442269"/>
    <xdr:sp macro="" textlink="">
      <xdr:nvSpPr>
        <xdr:cNvPr id="6729" name="Text Box 15">
          <a:extLst>
            <a:ext uri="{FF2B5EF4-FFF2-40B4-BE49-F238E27FC236}">
              <a16:creationId xmlns="" xmlns:a16="http://schemas.microsoft.com/office/drawing/2014/main" id="{25B91F89-D6B9-4F02-9D2B-93C04ABA79B2}"/>
            </a:ext>
          </a:extLst>
        </xdr:cNvPr>
        <xdr:cNvSpPr txBox="1">
          <a:spLocks noChangeArrowheads="1"/>
        </xdr:cNvSpPr>
      </xdr:nvSpPr>
      <xdr:spPr bwMode="auto">
        <a:xfrm>
          <a:off x="14554200" y="321373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6730" name="Text Box 16">
          <a:extLst>
            <a:ext uri="{FF2B5EF4-FFF2-40B4-BE49-F238E27FC236}">
              <a16:creationId xmlns="" xmlns:a16="http://schemas.microsoft.com/office/drawing/2014/main" id="{4DA5E1C6-6B78-4A39-92FB-498688A78F2D}"/>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6731" name="Text Box 17">
          <a:extLst>
            <a:ext uri="{FF2B5EF4-FFF2-40B4-BE49-F238E27FC236}">
              <a16:creationId xmlns="" xmlns:a16="http://schemas.microsoft.com/office/drawing/2014/main" id="{CBF41931-BC81-4743-8BAC-50E2F391C71B}"/>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6732" name="Text Box 18">
          <a:extLst>
            <a:ext uri="{FF2B5EF4-FFF2-40B4-BE49-F238E27FC236}">
              <a16:creationId xmlns="" xmlns:a16="http://schemas.microsoft.com/office/drawing/2014/main" id="{5D3BE4AB-3DAA-43FC-9E5C-B7E24D7925E3}"/>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6733" name="Text Box 19">
          <a:extLst>
            <a:ext uri="{FF2B5EF4-FFF2-40B4-BE49-F238E27FC236}">
              <a16:creationId xmlns="" xmlns:a16="http://schemas.microsoft.com/office/drawing/2014/main" id="{50A8EDCC-545C-41FC-A4E1-F27D2B1376C9}"/>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6734" name="Text Box 16">
          <a:extLst>
            <a:ext uri="{FF2B5EF4-FFF2-40B4-BE49-F238E27FC236}">
              <a16:creationId xmlns="" xmlns:a16="http://schemas.microsoft.com/office/drawing/2014/main" id="{EE64B589-75EE-48B6-A8CB-E7B001008130}"/>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6735" name="Text Box 17">
          <a:extLst>
            <a:ext uri="{FF2B5EF4-FFF2-40B4-BE49-F238E27FC236}">
              <a16:creationId xmlns="" xmlns:a16="http://schemas.microsoft.com/office/drawing/2014/main" id="{DFE42416-7F1F-4BC7-95C0-B6687F2C2C04}"/>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6736" name="Text Box 18">
          <a:extLst>
            <a:ext uri="{FF2B5EF4-FFF2-40B4-BE49-F238E27FC236}">
              <a16:creationId xmlns="" xmlns:a16="http://schemas.microsoft.com/office/drawing/2014/main" id="{D5363DD5-F2E6-40C8-9B82-73C06BD58875}"/>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6737" name="Text Box 16">
          <a:extLst>
            <a:ext uri="{FF2B5EF4-FFF2-40B4-BE49-F238E27FC236}">
              <a16:creationId xmlns="" xmlns:a16="http://schemas.microsoft.com/office/drawing/2014/main" id="{FBF4B80E-00AB-409D-BD57-1E9990A5C6C5}"/>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6738" name="Text Box 17">
          <a:extLst>
            <a:ext uri="{FF2B5EF4-FFF2-40B4-BE49-F238E27FC236}">
              <a16:creationId xmlns="" xmlns:a16="http://schemas.microsoft.com/office/drawing/2014/main" id="{7B599B71-E60C-4735-BEA2-6340C663E8FB}"/>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6739" name="Text Box 18">
          <a:extLst>
            <a:ext uri="{FF2B5EF4-FFF2-40B4-BE49-F238E27FC236}">
              <a16:creationId xmlns="" xmlns:a16="http://schemas.microsoft.com/office/drawing/2014/main" id="{CE1D2F74-09FF-412A-AE4B-ECDCEF8B3E5E}"/>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6740" name="Text Box 19">
          <a:extLst>
            <a:ext uri="{FF2B5EF4-FFF2-40B4-BE49-F238E27FC236}">
              <a16:creationId xmlns="" xmlns:a16="http://schemas.microsoft.com/office/drawing/2014/main" id="{6507DE14-F3F4-4ACC-940B-3A0F5FC72C7A}"/>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6741" name="Text Box 16">
          <a:extLst>
            <a:ext uri="{FF2B5EF4-FFF2-40B4-BE49-F238E27FC236}">
              <a16:creationId xmlns="" xmlns:a16="http://schemas.microsoft.com/office/drawing/2014/main" id="{846719A8-D596-4085-89E4-2DA1F947C832}"/>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6742" name="Text Box 17">
          <a:extLst>
            <a:ext uri="{FF2B5EF4-FFF2-40B4-BE49-F238E27FC236}">
              <a16:creationId xmlns="" xmlns:a16="http://schemas.microsoft.com/office/drawing/2014/main" id="{78442960-51DE-4F6E-A590-995C174D43D9}"/>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6743" name="Text Box 18">
          <a:extLst>
            <a:ext uri="{FF2B5EF4-FFF2-40B4-BE49-F238E27FC236}">
              <a16:creationId xmlns="" xmlns:a16="http://schemas.microsoft.com/office/drawing/2014/main" id="{D976E0F8-67DC-479B-9AB3-8762519AF2FB}"/>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6744" name="Text Box 19">
          <a:extLst>
            <a:ext uri="{FF2B5EF4-FFF2-40B4-BE49-F238E27FC236}">
              <a16:creationId xmlns="" xmlns:a16="http://schemas.microsoft.com/office/drawing/2014/main" id="{B1AF5815-727E-46F9-8150-923E88653286}"/>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6745" name="Text Box 16">
          <a:extLst>
            <a:ext uri="{FF2B5EF4-FFF2-40B4-BE49-F238E27FC236}">
              <a16:creationId xmlns="" xmlns:a16="http://schemas.microsoft.com/office/drawing/2014/main" id="{B163E48B-0A59-435A-A187-801B26829413}"/>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6746" name="Text Box 17">
          <a:extLst>
            <a:ext uri="{FF2B5EF4-FFF2-40B4-BE49-F238E27FC236}">
              <a16:creationId xmlns="" xmlns:a16="http://schemas.microsoft.com/office/drawing/2014/main" id="{5DF7AADF-52A9-4921-8C51-F7DB7DC925FF}"/>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6747" name="Text Box 18">
          <a:extLst>
            <a:ext uri="{FF2B5EF4-FFF2-40B4-BE49-F238E27FC236}">
              <a16:creationId xmlns="" xmlns:a16="http://schemas.microsoft.com/office/drawing/2014/main" id="{84EEC2C3-3566-4003-8735-03B195AAFA5C}"/>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6748" name="Text Box 19">
          <a:extLst>
            <a:ext uri="{FF2B5EF4-FFF2-40B4-BE49-F238E27FC236}">
              <a16:creationId xmlns="" xmlns:a16="http://schemas.microsoft.com/office/drawing/2014/main" id="{AB251EDD-1978-4464-B254-3FD0ED74F0A3}"/>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6749" name="Text Box 15">
          <a:extLst>
            <a:ext uri="{FF2B5EF4-FFF2-40B4-BE49-F238E27FC236}">
              <a16:creationId xmlns="" xmlns:a16="http://schemas.microsoft.com/office/drawing/2014/main" id="{39E4C263-EBF7-4433-85AD-7B24428267B1}"/>
            </a:ext>
          </a:extLst>
        </xdr:cNvPr>
        <xdr:cNvSpPr txBox="1">
          <a:spLocks noChangeArrowheads="1"/>
        </xdr:cNvSpPr>
      </xdr:nvSpPr>
      <xdr:spPr bwMode="auto">
        <a:xfrm>
          <a:off x="14554200" y="34756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6750" name="Text Box 15">
          <a:extLst>
            <a:ext uri="{FF2B5EF4-FFF2-40B4-BE49-F238E27FC236}">
              <a16:creationId xmlns="" xmlns:a16="http://schemas.microsoft.com/office/drawing/2014/main" id="{442F48AD-4DE0-498D-8B66-662BBE8C39E7}"/>
            </a:ext>
          </a:extLst>
        </xdr:cNvPr>
        <xdr:cNvSpPr txBox="1">
          <a:spLocks noChangeArrowheads="1"/>
        </xdr:cNvSpPr>
      </xdr:nvSpPr>
      <xdr:spPr bwMode="auto">
        <a:xfrm>
          <a:off x="14554200" y="342328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6751" name="Text Box 16">
          <a:extLst>
            <a:ext uri="{FF2B5EF4-FFF2-40B4-BE49-F238E27FC236}">
              <a16:creationId xmlns="" xmlns:a16="http://schemas.microsoft.com/office/drawing/2014/main" id="{7D892D49-678C-465E-9514-F6B9CFE7C5E7}"/>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6752" name="Text Box 17">
          <a:extLst>
            <a:ext uri="{FF2B5EF4-FFF2-40B4-BE49-F238E27FC236}">
              <a16:creationId xmlns="" xmlns:a16="http://schemas.microsoft.com/office/drawing/2014/main" id="{3E60E871-2277-4336-912A-EA3628D29DCE}"/>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6753" name="Text Box 18">
          <a:extLst>
            <a:ext uri="{FF2B5EF4-FFF2-40B4-BE49-F238E27FC236}">
              <a16:creationId xmlns="" xmlns:a16="http://schemas.microsoft.com/office/drawing/2014/main" id="{5EE50734-564E-4166-B378-5FDE55191B55}"/>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6754" name="Text Box 15">
          <a:extLst>
            <a:ext uri="{FF2B5EF4-FFF2-40B4-BE49-F238E27FC236}">
              <a16:creationId xmlns="" xmlns:a16="http://schemas.microsoft.com/office/drawing/2014/main" id="{27A0FC8B-1602-4B26-98A5-35C8B08C16F8}"/>
            </a:ext>
          </a:extLst>
        </xdr:cNvPr>
        <xdr:cNvSpPr txBox="1">
          <a:spLocks noChangeArrowheads="1"/>
        </xdr:cNvSpPr>
      </xdr:nvSpPr>
      <xdr:spPr bwMode="auto">
        <a:xfrm>
          <a:off x="14554200" y="347567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6755" name="Text Box 16">
          <a:extLst>
            <a:ext uri="{FF2B5EF4-FFF2-40B4-BE49-F238E27FC236}">
              <a16:creationId xmlns="" xmlns:a16="http://schemas.microsoft.com/office/drawing/2014/main" id="{C2EB6478-88AE-4A8E-9312-C4C5CB01C39E}"/>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6756" name="Text Box 17">
          <a:extLst>
            <a:ext uri="{FF2B5EF4-FFF2-40B4-BE49-F238E27FC236}">
              <a16:creationId xmlns="" xmlns:a16="http://schemas.microsoft.com/office/drawing/2014/main" id="{A56C773D-46FF-486C-AC45-D01541BBC516}"/>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6757" name="Text Box 18">
          <a:extLst>
            <a:ext uri="{FF2B5EF4-FFF2-40B4-BE49-F238E27FC236}">
              <a16:creationId xmlns="" xmlns:a16="http://schemas.microsoft.com/office/drawing/2014/main" id="{0091EA5A-ED70-406F-BF2E-5C408F791CED}"/>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6758" name="Text Box 19">
          <a:extLst>
            <a:ext uri="{FF2B5EF4-FFF2-40B4-BE49-F238E27FC236}">
              <a16:creationId xmlns="" xmlns:a16="http://schemas.microsoft.com/office/drawing/2014/main" id="{4D5DFD93-1AAD-4BB8-81B9-BC5498D0D157}"/>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6759" name="Text Box 16">
          <a:extLst>
            <a:ext uri="{FF2B5EF4-FFF2-40B4-BE49-F238E27FC236}">
              <a16:creationId xmlns="" xmlns:a16="http://schemas.microsoft.com/office/drawing/2014/main" id="{7018B372-60B4-4D35-BA53-769F25F652A1}"/>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6760" name="Text Box 17">
          <a:extLst>
            <a:ext uri="{FF2B5EF4-FFF2-40B4-BE49-F238E27FC236}">
              <a16:creationId xmlns="" xmlns:a16="http://schemas.microsoft.com/office/drawing/2014/main" id="{254619E8-A0EC-40DA-8554-4836C6ABC328}"/>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6761" name="Text Box 18">
          <a:extLst>
            <a:ext uri="{FF2B5EF4-FFF2-40B4-BE49-F238E27FC236}">
              <a16:creationId xmlns="" xmlns:a16="http://schemas.microsoft.com/office/drawing/2014/main" id="{B09D775F-2CB7-438C-89E5-ED2FDFED75F4}"/>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6762" name="Text Box 19">
          <a:extLst>
            <a:ext uri="{FF2B5EF4-FFF2-40B4-BE49-F238E27FC236}">
              <a16:creationId xmlns="" xmlns:a16="http://schemas.microsoft.com/office/drawing/2014/main" id="{3AD623FD-FEF0-4B9C-8C22-E7487C270876}"/>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6763" name="Text Box 16">
          <a:extLst>
            <a:ext uri="{FF2B5EF4-FFF2-40B4-BE49-F238E27FC236}">
              <a16:creationId xmlns="" xmlns:a16="http://schemas.microsoft.com/office/drawing/2014/main" id="{9D1D7163-9145-4BB6-8DE3-630196990C5B}"/>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6764" name="Text Box 17">
          <a:extLst>
            <a:ext uri="{FF2B5EF4-FFF2-40B4-BE49-F238E27FC236}">
              <a16:creationId xmlns="" xmlns:a16="http://schemas.microsoft.com/office/drawing/2014/main" id="{7B9CFDC4-8856-4211-8E14-84C8ED8D8682}"/>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6765" name="Text Box 18">
          <a:extLst>
            <a:ext uri="{FF2B5EF4-FFF2-40B4-BE49-F238E27FC236}">
              <a16:creationId xmlns="" xmlns:a16="http://schemas.microsoft.com/office/drawing/2014/main" id="{278D9082-BC49-486B-B23C-0BE311303ADE}"/>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6766" name="Text Box 19">
          <a:extLst>
            <a:ext uri="{FF2B5EF4-FFF2-40B4-BE49-F238E27FC236}">
              <a16:creationId xmlns="" xmlns:a16="http://schemas.microsoft.com/office/drawing/2014/main" id="{80546062-10E2-41ED-A687-A3E5F5FAD494}"/>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6767" name="Text Box 16">
          <a:extLst>
            <a:ext uri="{FF2B5EF4-FFF2-40B4-BE49-F238E27FC236}">
              <a16:creationId xmlns="" xmlns:a16="http://schemas.microsoft.com/office/drawing/2014/main" id="{EB26BD06-C55C-4FB7-9C3A-B288C98216AD}"/>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6768" name="Text Box 17">
          <a:extLst>
            <a:ext uri="{FF2B5EF4-FFF2-40B4-BE49-F238E27FC236}">
              <a16:creationId xmlns="" xmlns:a16="http://schemas.microsoft.com/office/drawing/2014/main" id="{176C7520-655B-4D43-8FDF-BFEAAFCE4346}"/>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6769" name="Text Box 18">
          <a:extLst>
            <a:ext uri="{FF2B5EF4-FFF2-40B4-BE49-F238E27FC236}">
              <a16:creationId xmlns="" xmlns:a16="http://schemas.microsoft.com/office/drawing/2014/main" id="{38750B17-38D0-47CB-AB1A-4D3B5E70714F}"/>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6770" name="Text Box 16">
          <a:extLst>
            <a:ext uri="{FF2B5EF4-FFF2-40B4-BE49-F238E27FC236}">
              <a16:creationId xmlns="" xmlns:a16="http://schemas.microsoft.com/office/drawing/2014/main" id="{11CA00E7-03C8-4778-AD9B-B0CF15BFF030}"/>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6771" name="Text Box 17">
          <a:extLst>
            <a:ext uri="{FF2B5EF4-FFF2-40B4-BE49-F238E27FC236}">
              <a16:creationId xmlns="" xmlns:a16="http://schemas.microsoft.com/office/drawing/2014/main" id="{DD7E6DCB-B2C8-4415-94D7-34E4D7FAD576}"/>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6772" name="Text Box 18">
          <a:extLst>
            <a:ext uri="{FF2B5EF4-FFF2-40B4-BE49-F238E27FC236}">
              <a16:creationId xmlns="" xmlns:a16="http://schemas.microsoft.com/office/drawing/2014/main" id="{82B975B4-E5AB-4DC6-A51E-EB0D25EBD025}"/>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6773" name="Text Box 19">
          <a:extLst>
            <a:ext uri="{FF2B5EF4-FFF2-40B4-BE49-F238E27FC236}">
              <a16:creationId xmlns="" xmlns:a16="http://schemas.microsoft.com/office/drawing/2014/main" id="{F422C308-F36A-43B3-8396-AE091DF6954E}"/>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6774" name="Text Box 16">
          <a:extLst>
            <a:ext uri="{FF2B5EF4-FFF2-40B4-BE49-F238E27FC236}">
              <a16:creationId xmlns="" xmlns:a16="http://schemas.microsoft.com/office/drawing/2014/main" id="{4FB7A880-121F-46B4-A9CB-F20EAD329B1B}"/>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6775" name="Text Box 17">
          <a:extLst>
            <a:ext uri="{FF2B5EF4-FFF2-40B4-BE49-F238E27FC236}">
              <a16:creationId xmlns="" xmlns:a16="http://schemas.microsoft.com/office/drawing/2014/main" id="{8EC4DDCE-E541-49E3-AFB0-404F13A8F8A6}"/>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6776" name="Text Box 18">
          <a:extLst>
            <a:ext uri="{FF2B5EF4-FFF2-40B4-BE49-F238E27FC236}">
              <a16:creationId xmlns="" xmlns:a16="http://schemas.microsoft.com/office/drawing/2014/main" id="{4E9258BF-5304-49B5-BD73-2A0D05AA449C}"/>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6777" name="Text Box 19">
          <a:extLst>
            <a:ext uri="{FF2B5EF4-FFF2-40B4-BE49-F238E27FC236}">
              <a16:creationId xmlns="" xmlns:a16="http://schemas.microsoft.com/office/drawing/2014/main" id="{584FC3DB-8EC4-4733-8226-9362AC95FDCE}"/>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6778" name="Text Box 16">
          <a:extLst>
            <a:ext uri="{FF2B5EF4-FFF2-40B4-BE49-F238E27FC236}">
              <a16:creationId xmlns="" xmlns:a16="http://schemas.microsoft.com/office/drawing/2014/main" id="{8EDA1A3A-6E44-440F-A447-49485CC90FEE}"/>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6779" name="Text Box 17">
          <a:extLst>
            <a:ext uri="{FF2B5EF4-FFF2-40B4-BE49-F238E27FC236}">
              <a16:creationId xmlns="" xmlns:a16="http://schemas.microsoft.com/office/drawing/2014/main" id="{88C63741-C491-4A40-B381-0D2A5A00087D}"/>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6780" name="Text Box 18">
          <a:extLst>
            <a:ext uri="{FF2B5EF4-FFF2-40B4-BE49-F238E27FC236}">
              <a16:creationId xmlns="" xmlns:a16="http://schemas.microsoft.com/office/drawing/2014/main" id="{D31AAB71-4AFC-414B-A638-E2061F3009DA}"/>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6781" name="Text Box 19">
          <a:extLst>
            <a:ext uri="{FF2B5EF4-FFF2-40B4-BE49-F238E27FC236}">
              <a16:creationId xmlns="" xmlns:a16="http://schemas.microsoft.com/office/drawing/2014/main" id="{EB3749D9-F6E9-4BB3-8FFF-C80B19857E50}"/>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6782" name="Text Box 16">
          <a:extLst>
            <a:ext uri="{FF2B5EF4-FFF2-40B4-BE49-F238E27FC236}">
              <a16:creationId xmlns="" xmlns:a16="http://schemas.microsoft.com/office/drawing/2014/main" id="{9395BD68-D119-4BFE-8426-C1A06D7B3CF7}"/>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6783" name="Text Box 17">
          <a:extLst>
            <a:ext uri="{FF2B5EF4-FFF2-40B4-BE49-F238E27FC236}">
              <a16:creationId xmlns="" xmlns:a16="http://schemas.microsoft.com/office/drawing/2014/main" id="{AD1F9100-5E3D-4EC9-8E5B-4EFF7891253C}"/>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6784" name="Text Box 18">
          <a:extLst>
            <a:ext uri="{FF2B5EF4-FFF2-40B4-BE49-F238E27FC236}">
              <a16:creationId xmlns="" xmlns:a16="http://schemas.microsoft.com/office/drawing/2014/main" id="{D94A6B1C-FB48-4AA0-8E98-4FFD6EDC7A2F}"/>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6785" name="Text Box 16">
          <a:extLst>
            <a:ext uri="{FF2B5EF4-FFF2-40B4-BE49-F238E27FC236}">
              <a16:creationId xmlns="" xmlns:a16="http://schemas.microsoft.com/office/drawing/2014/main" id="{3F50964D-E1F4-4D61-A441-AFFF81F9DC6C}"/>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6786" name="Text Box 17">
          <a:extLst>
            <a:ext uri="{FF2B5EF4-FFF2-40B4-BE49-F238E27FC236}">
              <a16:creationId xmlns="" xmlns:a16="http://schemas.microsoft.com/office/drawing/2014/main" id="{3475D9EC-2934-44E5-A36C-66FA31C48C5A}"/>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6787" name="Text Box 18">
          <a:extLst>
            <a:ext uri="{FF2B5EF4-FFF2-40B4-BE49-F238E27FC236}">
              <a16:creationId xmlns="" xmlns:a16="http://schemas.microsoft.com/office/drawing/2014/main" id="{3FC97278-F375-4223-A7EB-98D8DCA159C1}"/>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6788" name="Text Box 19">
          <a:extLst>
            <a:ext uri="{FF2B5EF4-FFF2-40B4-BE49-F238E27FC236}">
              <a16:creationId xmlns="" xmlns:a16="http://schemas.microsoft.com/office/drawing/2014/main" id="{B7691EDC-EB3D-43D1-A9CF-8E46340C94C8}"/>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6789" name="Text Box 16">
          <a:extLst>
            <a:ext uri="{FF2B5EF4-FFF2-40B4-BE49-F238E27FC236}">
              <a16:creationId xmlns="" xmlns:a16="http://schemas.microsoft.com/office/drawing/2014/main" id="{B8C1C47B-26F0-4B79-9077-EA4A2BB66E2A}"/>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6790" name="Text Box 17">
          <a:extLst>
            <a:ext uri="{FF2B5EF4-FFF2-40B4-BE49-F238E27FC236}">
              <a16:creationId xmlns="" xmlns:a16="http://schemas.microsoft.com/office/drawing/2014/main" id="{A74819B7-675E-4DC7-A54C-2F86896F796C}"/>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6791" name="Text Box 18">
          <a:extLst>
            <a:ext uri="{FF2B5EF4-FFF2-40B4-BE49-F238E27FC236}">
              <a16:creationId xmlns="" xmlns:a16="http://schemas.microsoft.com/office/drawing/2014/main" id="{A578ABE0-32E5-4470-91D0-65A9DABA8BBC}"/>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0</xdr:rowOff>
    </xdr:from>
    <xdr:ext cx="95250" cy="213632"/>
    <xdr:sp macro="" textlink="">
      <xdr:nvSpPr>
        <xdr:cNvPr id="6792" name="Text Box 15">
          <a:extLst>
            <a:ext uri="{FF2B5EF4-FFF2-40B4-BE49-F238E27FC236}">
              <a16:creationId xmlns="" xmlns:a16="http://schemas.microsoft.com/office/drawing/2014/main" id="{39BB622B-EAC8-4A15-9D4C-005F06D674CC}"/>
            </a:ext>
          </a:extLst>
        </xdr:cNvPr>
        <xdr:cNvSpPr txBox="1">
          <a:spLocks noChangeArrowheads="1"/>
        </xdr:cNvSpPr>
      </xdr:nvSpPr>
      <xdr:spPr bwMode="auto">
        <a:xfrm>
          <a:off x="14582775" y="32680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6793" name="Text Box 16">
          <a:extLst>
            <a:ext uri="{FF2B5EF4-FFF2-40B4-BE49-F238E27FC236}">
              <a16:creationId xmlns="" xmlns:a16="http://schemas.microsoft.com/office/drawing/2014/main" id="{3C3F778E-AECB-47E5-AECD-BCF01B10BD27}"/>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6794" name="Text Box 17">
          <a:extLst>
            <a:ext uri="{FF2B5EF4-FFF2-40B4-BE49-F238E27FC236}">
              <a16:creationId xmlns="" xmlns:a16="http://schemas.microsoft.com/office/drawing/2014/main" id="{70092465-78C7-46A5-A212-02922824D1FA}"/>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6795" name="Text Box 18">
          <a:extLst>
            <a:ext uri="{FF2B5EF4-FFF2-40B4-BE49-F238E27FC236}">
              <a16:creationId xmlns="" xmlns:a16="http://schemas.microsoft.com/office/drawing/2014/main" id="{C00AC628-BA36-486A-B467-837833502000}"/>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6796" name="Text Box 19">
          <a:extLst>
            <a:ext uri="{FF2B5EF4-FFF2-40B4-BE49-F238E27FC236}">
              <a16:creationId xmlns="" xmlns:a16="http://schemas.microsoft.com/office/drawing/2014/main" id="{064F00BA-F90D-452B-A0BB-810EE841CA2E}"/>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6797" name="Text Box 16">
          <a:extLst>
            <a:ext uri="{FF2B5EF4-FFF2-40B4-BE49-F238E27FC236}">
              <a16:creationId xmlns="" xmlns:a16="http://schemas.microsoft.com/office/drawing/2014/main" id="{09E02589-516C-4FE8-B8B4-2082DFD164AE}"/>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6798" name="Text Box 17">
          <a:extLst>
            <a:ext uri="{FF2B5EF4-FFF2-40B4-BE49-F238E27FC236}">
              <a16:creationId xmlns="" xmlns:a16="http://schemas.microsoft.com/office/drawing/2014/main" id="{410904FC-7D47-4C98-B09B-92C912BCDA85}"/>
            </a:ext>
          </a:extLst>
        </xdr:cNvPr>
        <xdr:cNvSpPr txBox="1">
          <a:spLocks noChangeArrowheads="1"/>
        </xdr:cNvSpPr>
      </xdr:nvSpPr>
      <xdr:spPr bwMode="auto">
        <a:xfrm>
          <a:off x="14554200"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0</xdr:rowOff>
    </xdr:from>
    <xdr:ext cx="95250" cy="171450"/>
    <xdr:sp macro="" textlink="">
      <xdr:nvSpPr>
        <xdr:cNvPr id="6799" name="Text Box 18">
          <a:extLst>
            <a:ext uri="{FF2B5EF4-FFF2-40B4-BE49-F238E27FC236}">
              <a16:creationId xmlns="" xmlns:a16="http://schemas.microsoft.com/office/drawing/2014/main" id="{1FADCE40-1B4E-47B1-9459-4F32F50EED01}"/>
            </a:ext>
          </a:extLst>
        </xdr:cNvPr>
        <xdr:cNvSpPr txBox="1">
          <a:spLocks noChangeArrowheads="1"/>
        </xdr:cNvSpPr>
      </xdr:nvSpPr>
      <xdr:spPr bwMode="auto">
        <a:xfrm>
          <a:off x="14546262"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6800" name="Text Box 16">
          <a:extLst>
            <a:ext uri="{FF2B5EF4-FFF2-40B4-BE49-F238E27FC236}">
              <a16:creationId xmlns="" xmlns:a16="http://schemas.microsoft.com/office/drawing/2014/main" id="{CDC43BB6-494E-470C-A7AC-FB4A9C506545}"/>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6801" name="Text Box 17">
          <a:extLst>
            <a:ext uri="{FF2B5EF4-FFF2-40B4-BE49-F238E27FC236}">
              <a16:creationId xmlns="" xmlns:a16="http://schemas.microsoft.com/office/drawing/2014/main" id="{30BA8B2E-0A97-463F-9DA3-AB7010DA600A}"/>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6802" name="Text Box 18">
          <a:extLst>
            <a:ext uri="{FF2B5EF4-FFF2-40B4-BE49-F238E27FC236}">
              <a16:creationId xmlns="" xmlns:a16="http://schemas.microsoft.com/office/drawing/2014/main" id="{1CF04DF4-89C3-4906-9B64-D893787690B5}"/>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6803" name="Text Box 19">
          <a:extLst>
            <a:ext uri="{FF2B5EF4-FFF2-40B4-BE49-F238E27FC236}">
              <a16:creationId xmlns="" xmlns:a16="http://schemas.microsoft.com/office/drawing/2014/main" id="{686533AB-9526-45A1-9A23-A0DB5F37BC7D}"/>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6804" name="Text Box 16">
          <a:extLst>
            <a:ext uri="{FF2B5EF4-FFF2-40B4-BE49-F238E27FC236}">
              <a16:creationId xmlns="" xmlns:a16="http://schemas.microsoft.com/office/drawing/2014/main" id="{77342B63-0BA8-459D-BF53-4DEBAB24D471}"/>
            </a:ext>
          </a:extLst>
        </xdr:cNvPr>
        <xdr:cNvSpPr txBox="1">
          <a:spLocks noChangeArrowheads="1"/>
        </xdr:cNvSpPr>
      </xdr:nvSpPr>
      <xdr:spPr bwMode="auto">
        <a:xfrm>
          <a:off x="17668875" y="3268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0</xdr:rowOff>
    </xdr:from>
    <xdr:ext cx="95250" cy="213632"/>
    <xdr:sp macro="" textlink="">
      <xdr:nvSpPr>
        <xdr:cNvPr id="6805" name="Text Box 15">
          <a:extLst>
            <a:ext uri="{FF2B5EF4-FFF2-40B4-BE49-F238E27FC236}">
              <a16:creationId xmlns="" xmlns:a16="http://schemas.microsoft.com/office/drawing/2014/main" id="{3862CBE7-E255-46CD-A4E2-7913341FA650}"/>
            </a:ext>
          </a:extLst>
        </xdr:cNvPr>
        <xdr:cNvSpPr txBox="1">
          <a:spLocks noChangeArrowheads="1"/>
        </xdr:cNvSpPr>
      </xdr:nvSpPr>
      <xdr:spPr bwMode="auto">
        <a:xfrm>
          <a:off x="14582775" y="32680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442269"/>
    <xdr:sp macro="" textlink="">
      <xdr:nvSpPr>
        <xdr:cNvPr id="6806" name="Text Box 15">
          <a:extLst>
            <a:ext uri="{FF2B5EF4-FFF2-40B4-BE49-F238E27FC236}">
              <a16:creationId xmlns="" xmlns:a16="http://schemas.microsoft.com/office/drawing/2014/main" id="{E8646070-F293-40CC-B8C4-7C647A2CA17B}"/>
            </a:ext>
          </a:extLst>
        </xdr:cNvPr>
        <xdr:cNvSpPr txBox="1">
          <a:spLocks noChangeArrowheads="1"/>
        </xdr:cNvSpPr>
      </xdr:nvSpPr>
      <xdr:spPr bwMode="auto">
        <a:xfrm>
          <a:off x="14554200" y="32680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0</xdr:rowOff>
    </xdr:from>
    <xdr:ext cx="95250" cy="213632"/>
    <xdr:sp macro="" textlink="">
      <xdr:nvSpPr>
        <xdr:cNvPr id="6807" name="Text Box 15">
          <a:extLst>
            <a:ext uri="{FF2B5EF4-FFF2-40B4-BE49-F238E27FC236}">
              <a16:creationId xmlns="" xmlns:a16="http://schemas.microsoft.com/office/drawing/2014/main" id="{DA1B0F43-C237-46D7-A0AE-C51D6C791704}"/>
            </a:ext>
          </a:extLst>
        </xdr:cNvPr>
        <xdr:cNvSpPr txBox="1">
          <a:spLocks noChangeArrowheads="1"/>
        </xdr:cNvSpPr>
      </xdr:nvSpPr>
      <xdr:spPr bwMode="auto">
        <a:xfrm>
          <a:off x="14582775" y="32680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6808" name="Text Box 16">
          <a:extLst>
            <a:ext uri="{FF2B5EF4-FFF2-40B4-BE49-F238E27FC236}">
              <a16:creationId xmlns="" xmlns:a16="http://schemas.microsoft.com/office/drawing/2014/main" id="{6B53D3B7-308F-4FB5-9652-3D64B324523C}"/>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6809" name="Text Box 17">
          <a:extLst>
            <a:ext uri="{FF2B5EF4-FFF2-40B4-BE49-F238E27FC236}">
              <a16:creationId xmlns="" xmlns:a16="http://schemas.microsoft.com/office/drawing/2014/main" id="{EA855FD4-F8BD-47E4-A800-01F456DEC2A2}"/>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6810" name="Text Box 18">
          <a:extLst>
            <a:ext uri="{FF2B5EF4-FFF2-40B4-BE49-F238E27FC236}">
              <a16:creationId xmlns="" xmlns:a16="http://schemas.microsoft.com/office/drawing/2014/main" id="{198FAC01-FD59-4142-B982-98BB0EA25C35}"/>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6811" name="Text Box 19">
          <a:extLst>
            <a:ext uri="{FF2B5EF4-FFF2-40B4-BE49-F238E27FC236}">
              <a16:creationId xmlns="" xmlns:a16="http://schemas.microsoft.com/office/drawing/2014/main" id="{ECFFD185-2931-482C-88FA-CBB5FD58A099}"/>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6812" name="Text Box 16">
          <a:extLst>
            <a:ext uri="{FF2B5EF4-FFF2-40B4-BE49-F238E27FC236}">
              <a16:creationId xmlns="" xmlns:a16="http://schemas.microsoft.com/office/drawing/2014/main" id="{D239DE1A-DEDF-420B-B050-B6511C5381F4}"/>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6813" name="Text Box 17">
          <a:extLst>
            <a:ext uri="{FF2B5EF4-FFF2-40B4-BE49-F238E27FC236}">
              <a16:creationId xmlns="" xmlns:a16="http://schemas.microsoft.com/office/drawing/2014/main" id="{189ED55C-B2E4-42E4-A015-6969B31828A5}"/>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6814" name="Text Box 18">
          <a:extLst>
            <a:ext uri="{FF2B5EF4-FFF2-40B4-BE49-F238E27FC236}">
              <a16:creationId xmlns="" xmlns:a16="http://schemas.microsoft.com/office/drawing/2014/main" id="{69EA901B-FD77-464D-B41A-21ADD8F0E0A1}"/>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6815" name="Text Box 16">
          <a:extLst>
            <a:ext uri="{FF2B5EF4-FFF2-40B4-BE49-F238E27FC236}">
              <a16:creationId xmlns="" xmlns:a16="http://schemas.microsoft.com/office/drawing/2014/main" id="{785A1191-178D-4A4E-968B-2010092767AC}"/>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6816" name="Text Box 17">
          <a:extLst>
            <a:ext uri="{FF2B5EF4-FFF2-40B4-BE49-F238E27FC236}">
              <a16:creationId xmlns="" xmlns:a16="http://schemas.microsoft.com/office/drawing/2014/main" id="{007FED94-AA85-4AB0-B160-F9C58FD21FD0}"/>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6817" name="Text Box 18">
          <a:extLst>
            <a:ext uri="{FF2B5EF4-FFF2-40B4-BE49-F238E27FC236}">
              <a16:creationId xmlns="" xmlns:a16="http://schemas.microsoft.com/office/drawing/2014/main" id="{1D1F5FA3-32C2-4CBF-B022-21885FF3D127}"/>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6818" name="Text Box 19">
          <a:extLst>
            <a:ext uri="{FF2B5EF4-FFF2-40B4-BE49-F238E27FC236}">
              <a16:creationId xmlns="" xmlns:a16="http://schemas.microsoft.com/office/drawing/2014/main" id="{6079B1E5-A2AB-47DA-9CC9-A91A1898A31E}"/>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6819" name="Text Box 16">
          <a:extLst>
            <a:ext uri="{FF2B5EF4-FFF2-40B4-BE49-F238E27FC236}">
              <a16:creationId xmlns="" xmlns:a16="http://schemas.microsoft.com/office/drawing/2014/main" id="{75219FC4-026B-402C-A247-8D671BC86B37}"/>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6820" name="Text Box 17">
          <a:extLst>
            <a:ext uri="{FF2B5EF4-FFF2-40B4-BE49-F238E27FC236}">
              <a16:creationId xmlns="" xmlns:a16="http://schemas.microsoft.com/office/drawing/2014/main" id="{43316462-66CE-4972-B0D5-3EC5862B4E84}"/>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6821" name="Text Box 18">
          <a:extLst>
            <a:ext uri="{FF2B5EF4-FFF2-40B4-BE49-F238E27FC236}">
              <a16:creationId xmlns="" xmlns:a16="http://schemas.microsoft.com/office/drawing/2014/main" id="{2B8C6B39-ABAC-4813-AB5E-D36A54469665}"/>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6822" name="Text Box 19">
          <a:extLst>
            <a:ext uri="{FF2B5EF4-FFF2-40B4-BE49-F238E27FC236}">
              <a16:creationId xmlns="" xmlns:a16="http://schemas.microsoft.com/office/drawing/2014/main" id="{834D1471-B2C7-48DA-8DE5-B6C95DD19AD7}"/>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442269"/>
    <xdr:sp macro="" textlink="">
      <xdr:nvSpPr>
        <xdr:cNvPr id="6823" name="Text Box 15">
          <a:extLst>
            <a:ext uri="{FF2B5EF4-FFF2-40B4-BE49-F238E27FC236}">
              <a16:creationId xmlns="" xmlns:a16="http://schemas.microsoft.com/office/drawing/2014/main" id="{ED2F88ED-C40C-4E7F-BA5E-6DCD4BC0D928}"/>
            </a:ext>
          </a:extLst>
        </xdr:cNvPr>
        <xdr:cNvSpPr txBox="1">
          <a:spLocks noChangeArrowheads="1"/>
        </xdr:cNvSpPr>
      </xdr:nvSpPr>
      <xdr:spPr bwMode="auto">
        <a:xfrm>
          <a:off x="14554200" y="32680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213632"/>
    <xdr:sp macro="" textlink="">
      <xdr:nvSpPr>
        <xdr:cNvPr id="6824" name="Text Box 15">
          <a:extLst>
            <a:ext uri="{FF2B5EF4-FFF2-40B4-BE49-F238E27FC236}">
              <a16:creationId xmlns="" xmlns:a16="http://schemas.microsoft.com/office/drawing/2014/main" id="{AFEEA37E-90F4-4DA2-9880-D29461FDF961}"/>
            </a:ext>
          </a:extLst>
        </xdr:cNvPr>
        <xdr:cNvSpPr txBox="1">
          <a:spLocks noChangeArrowheads="1"/>
        </xdr:cNvSpPr>
      </xdr:nvSpPr>
      <xdr:spPr bwMode="auto">
        <a:xfrm>
          <a:off x="14554200" y="32680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6825" name="Text Box 16">
          <a:extLst>
            <a:ext uri="{FF2B5EF4-FFF2-40B4-BE49-F238E27FC236}">
              <a16:creationId xmlns="" xmlns:a16="http://schemas.microsoft.com/office/drawing/2014/main" id="{2AEB84C2-3536-413C-82E7-6893B30A00A9}"/>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6826" name="Text Box 17">
          <a:extLst>
            <a:ext uri="{FF2B5EF4-FFF2-40B4-BE49-F238E27FC236}">
              <a16:creationId xmlns="" xmlns:a16="http://schemas.microsoft.com/office/drawing/2014/main" id="{124C4762-8CC7-4105-A904-DAEBEEF7183E}"/>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6827" name="Text Box 18">
          <a:extLst>
            <a:ext uri="{FF2B5EF4-FFF2-40B4-BE49-F238E27FC236}">
              <a16:creationId xmlns="" xmlns:a16="http://schemas.microsoft.com/office/drawing/2014/main" id="{0E199DD5-C6ED-42CD-91AE-FA7578911214}"/>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6828" name="Text Box 19">
          <a:extLst>
            <a:ext uri="{FF2B5EF4-FFF2-40B4-BE49-F238E27FC236}">
              <a16:creationId xmlns="" xmlns:a16="http://schemas.microsoft.com/office/drawing/2014/main" id="{093B8120-C83E-458D-BE0F-609910572930}"/>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59</xdr:row>
      <xdr:rowOff>504825</xdr:rowOff>
    </xdr:from>
    <xdr:ext cx="95250" cy="442269"/>
    <xdr:sp macro="" textlink="">
      <xdr:nvSpPr>
        <xdr:cNvPr id="6829" name="Text Box 15">
          <a:extLst>
            <a:ext uri="{FF2B5EF4-FFF2-40B4-BE49-F238E27FC236}">
              <a16:creationId xmlns="" xmlns:a16="http://schemas.microsoft.com/office/drawing/2014/main" id="{880C2139-B30A-499A-ADC5-4E09C8638266}"/>
            </a:ext>
          </a:extLst>
        </xdr:cNvPr>
        <xdr:cNvSpPr txBox="1">
          <a:spLocks noChangeArrowheads="1"/>
        </xdr:cNvSpPr>
      </xdr:nvSpPr>
      <xdr:spPr bwMode="auto">
        <a:xfrm>
          <a:off x="14554200" y="33708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6830" name="Text Box 16">
          <a:extLst>
            <a:ext uri="{FF2B5EF4-FFF2-40B4-BE49-F238E27FC236}">
              <a16:creationId xmlns="" xmlns:a16="http://schemas.microsoft.com/office/drawing/2014/main" id="{CADC72C9-B9C9-43D3-A39D-870AD83E0CB3}"/>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6831" name="Text Box 17">
          <a:extLst>
            <a:ext uri="{FF2B5EF4-FFF2-40B4-BE49-F238E27FC236}">
              <a16:creationId xmlns="" xmlns:a16="http://schemas.microsoft.com/office/drawing/2014/main" id="{378BA37A-0E5F-4E53-B171-2DC2855763C4}"/>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6832" name="Text Box 18">
          <a:extLst>
            <a:ext uri="{FF2B5EF4-FFF2-40B4-BE49-F238E27FC236}">
              <a16:creationId xmlns="" xmlns:a16="http://schemas.microsoft.com/office/drawing/2014/main" id="{36FF392B-A522-47FB-9705-533282CAB0E5}"/>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6833" name="Text Box 16">
          <a:extLst>
            <a:ext uri="{FF2B5EF4-FFF2-40B4-BE49-F238E27FC236}">
              <a16:creationId xmlns="" xmlns:a16="http://schemas.microsoft.com/office/drawing/2014/main" id="{38B1AE49-DBA1-486D-8B1A-068BE3FDBCEE}"/>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6834" name="Text Box 17">
          <a:extLst>
            <a:ext uri="{FF2B5EF4-FFF2-40B4-BE49-F238E27FC236}">
              <a16:creationId xmlns="" xmlns:a16="http://schemas.microsoft.com/office/drawing/2014/main" id="{DB58D83C-9EB3-445A-8083-A1813032B6F0}"/>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6835" name="Text Box 18">
          <a:extLst>
            <a:ext uri="{FF2B5EF4-FFF2-40B4-BE49-F238E27FC236}">
              <a16:creationId xmlns="" xmlns:a16="http://schemas.microsoft.com/office/drawing/2014/main" id="{1DF7C877-B8BB-427A-A8A8-0A6B2C0FB871}"/>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6836" name="Text Box 19">
          <a:extLst>
            <a:ext uri="{FF2B5EF4-FFF2-40B4-BE49-F238E27FC236}">
              <a16:creationId xmlns="" xmlns:a16="http://schemas.microsoft.com/office/drawing/2014/main" id="{07C4DB32-EC7A-4950-BC0C-D426148908F6}"/>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6837" name="Text Box 16">
          <a:extLst>
            <a:ext uri="{FF2B5EF4-FFF2-40B4-BE49-F238E27FC236}">
              <a16:creationId xmlns="" xmlns:a16="http://schemas.microsoft.com/office/drawing/2014/main" id="{E1DE359F-5C70-44F4-82C3-2C6CE8759B83}"/>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6838" name="Text Box 17">
          <a:extLst>
            <a:ext uri="{FF2B5EF4-FFF2-40B4-BE49-F238E27FC236}">
              <a16:creationId xmlns="" xmlns:a16="http://schemas.microsoft.com/office/drawing/2014/main" id="{62D322B7-43F3-49C9-BF0F-E79CED45584F}"/>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6839" name="Text Box 18">
          <a:extLst>
            <a:ext uri="{FF2B5EF4-FFF2-40B4-BE49-F238E27FC236}">
              <a16:creationId xmlns="" xmlns:a16="http://schemas.microsoft.com/office/drawing/2014/main" id="{AF482AAD-98B1-4000-99F8-6C31E0523AA3}"/>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6840" name="Text Box 15">
          <a:extLst>
            <a:ext uri="{FF2B5EF4-FFF2-40B4-BE49-F238E27FC236}">
              <a16:creationId xmlns="" xmlns:a16="http://schemas.microsoft.com/office/drawing/2014/main" id="{3A67F07B-FF23-4D96-9C25-424916A25EDB}"/>
            </a:ext>
          </a:extLst>
        </xdr:cNvPr>
        <xdr:cNvSpPr txBox="1">
          <a:spLocks noChangeArrowheads="1"/>
        </xdr:cNvSpPr>
      </xdr:nvSpPr>
      <xdr:spPr bwMode="auto">
        <a:xfrm>
          <a:off x="14582775" y="3442229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6841" name="Text Box 16">
          <a:extLst>
            <a:ext uri="{FF2B5EF4-FFF2-40B4-BE49-F238E27FC236}">
              <a16:creationId xmlns="" xmlns:a16="http://schemas.microsoft.com/office/drawing/2014/main" id="{9E322121-799C-43BD-B5AE-A71D54102682}"/>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6842" name="Text Box 17">
          <a:extLst>
            <a:ext uri="{FF2B5EF4-FFF2-40B4-BE49-F238E27FC236}">
              <a16:creationId xmlns="" xmlns:a16="http://schemas.microsoft.com/office/drawing/2014/main" id="{23DE692E-F520-4EF7-B34C-C59DBB42228C}"/>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6843" name="Text Box 18">
          <a:extLst>
            <a:ext uri="{FF2B5EF4-FFF2-40B4-BE49-F238E27FC236}">
              <a16:creationId xmlns="" xmlns:a16="http://schemas.microsoft.com/office/drawing/2014/main" id="{B1284A18-E4C0-44F1-BFD0-0F3135C83C85}"/>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6844" name="Text Box 19">
          <a:extLst>
            <a:ext uri="{FF2B5EF4-FFF2-40B4-BE49-F238E27FC236}">
              <a16:creationId xmlns="" xmlns:a16="http://schemas.microsoft.com/office/drawing/2014/main" id="{E8D5CAA6-6A87-4E30-8903-392D127EC39B}"/>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6845" name="Text Box 16">
          <a:extLst>
            <a:ext uri="{FF2B5EF4-FFF2-40B4-BE49-F238E27FC236}">
              <a16:creationId xmlns="" xmlns:a16="http://schemas.microsoft.com/office/drawing/2014/main" id="{76B71E21-6737-4E81-988A-44A6C78D9DFA}"/>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6846" name="Text Box 17">
          <a:extLst>
            <a:ext uri="{FF2B5EF4-FFF2-40B4-BE49-F238E27FC236}">
              <a16:creationId xmlns="" xmlns:a16="http://schemas.microsoft.com/office/drawing/2014/main" id="{189994C7-CCD6-440F-B7C7-8F4124E7CDCA}"/>
            </a:ext>
          </a:extLst>
        </xdr:cNvPr>
        <xdr:cNvSpPr txBox="1">
          <a:spLocks noChangeArrowheads="1"/>
        </xdr:cNvSpPr>
      </xdr:nvSpPr>
      <xdr:spPr bwMode="auto">
        <a:xfrm>
          <a:off x="14554200"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61</xdr:row>
      <xdr:rowOff>15875</xdr:rowOff>
    </xdr:from>
    <xdr:ext cx="95250" cy="171450"/>
    <xdr:sp macro="" textlink="">
      <xdr:nvSpPr>
        <xdr:cNvPr id="6847" name="Text Box 18">
          <a:extLst>
            <a:ext uri="{FF2B5EF4-FFF2-40B4-BE49-F238E27FC236}">
              <a16:creationId xmlns="" xmlns:a16="http://schemas.microsoft.com/office/drawing/2014/main" id="{7D92022F-2FFF-4853-95CC-CAA1487B46F4}"/>
            </a:ext>
          </a:extLst>
        </xdr:cNvPr>
        <xdr:cNvSpPr txBox="1">
          <a:spLocks noChangeArrowheads="1"/>
        </xdr:cNvSpPr>
      </xdr:nvSpPr>
      <xdr:spPr bwMode="auto">
        <a:xfrm>
          <a:off x="14546262" y="342677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6848" name="Text Box 16">
          <a:extLst>
            <a:ext uri="{FF2B5EF4-FFF2-40B4-BE49-F238E27FC236}">
              <a16:creationId xmlns="" xmlns:a16="http://schemas.microsoft.com/office/drawing/2014/main" id="{A99B5AAA-14E4-4481-9DCF-C6AAC56CCE87}"/>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6849" name="Text Box 17">
          <a:extLst>
            <a:ext uri="{FF2B5EF4-FFF2-40B4-BE49-F238E27FC236}">
              <a16:creationId xmlns="" xmlns:a16="http://schemas.microsoft.com/office/drawing/2014/main" id="{4AE574AC-E612-42D1-A5F4-04B90EDB62BA}"/>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6850" name="Text Box 18">
          <a:extLst>
            <a:ext uri="{FF2B5EF4-FFF2-40B4-BE49-F238E27FC236}">
              <a16:creationId xmlns="" xmlns:a16="http://schemas.microsoft.com/office/drawing/2014/main" id="{28D0D716-959A-4A13-B421-7557EA64EB43}"/>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6851" name="Text Box 19">
          <a:extLst>
            <a:ext uri="{FF2B5EF4-FFF2-40B4-BE49-F238E27FC236}">
              <a16:creationId xmlns="" xmlns:a16="http://schemas.microsoft.com/office/drawing/2014/main" id="{2A66FFBA-E6D5-429E-9812-2FE940113B0C}"/>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6852" name="Text Box 16">
          <a:extLst>
            <a:ext uri="{FF2B5EF4-FFF2-40B4-BE49-F238E27FC236}">
              <a16:creationId xmlns="" xmlns:a16="http://schemas.microsoft.com/office/drawing/2014/main" id="{24FB2F44-7759-49C1-85A1-CB45C4396D19}"/>
            </a:ext>
          </a:extLst>
        </xdr:cNvPr>
        <xdr:cNvSpPr txBox="1">
          <a:spLocks noChangeArrowheads="1"/>
        </xdr:cNvSpPr>
      </xdr:nvSpPr>
      <xdr:spPr bwMode="auto">
        <a:xfrm>
          <a:off x="17668875" y="3425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6853" name="Text Box 15">
          <a:extLst>
            <a:ext uri="{FF2B5EF4-FFF2-40B4-BE49-F238E27FC236}">
              <a16:creationId xmlns="" xmlns:a16="http://schemas.microsoft.com/office/drawing/2014/main" id="{67D531D5-A256-495E-88D4-C0EFA8163D1A}"/>
            </a:ext>
          </a:extLst>
        </xdr:cNvPr>
        <xdr:cNvSpPr txBox="1">
          <a:spLocks noChangeArrowheads="1"/>
        </xdr:cNvSpPr>
      </xdr:nvSpPr>
      <xdr:spPr bwMode="auto">
        <a:xfrm>
          <a:off x="14582775" y="3442229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6854" name="Text Box 15">
          <a:extLst>
            <a:ext uri="{FF2B5EF4-FFF2-40B4-BE49-F238E27FC236}">
              <a16:creationId xmlns="" xmlns:a16="http://schemas.microsoft.com/office/drawing/2014/main" id="{B95DB2EB-C15D-4ACE-997B-B740C0F5EBF4}"/>
            </a:ext>
          </a:extLst>
        </xdr:cNvPr>
        <xdr:cNvSpPr txBox="1">
          <a:spLocks noChangeArrowheads="1"/>
        </xdr:cNvSpPr>
      </xdr:nvSpPr>
      <xdr:spPr bwMode="auto">
        <a:xfrm>
          <a:off x="14554200" y="34756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6855" name="Text Box 15">
          <a:extLst>
            <a:ext uri="{FF2B5EF4-FFF2-40B4-BE49-F238E27FC236}">
              <a16:creationId xmlns="" xmlns:a16="http://schemas.microsoft.com/office/drawing/2014/main" id="{B9E323E2-295E-4D6F-AF9D-06001C15A6A1}"/>
            </a:ext>
          </a:extLst>
        </xdr:cNvPr>
        <xdr:cNvSpPr txBox="1">
          <a:spLocks noChangeArrowheads="1"/>
        </xdr:cNvSpPr>
      </xdr:nvSpPr>
      <xdr:spPr bwMode="auto">
        <a:xfrm>
          <a:off x="14582775" y="3442229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6856" name="Text Box 15">
          <a:extLst>
            <a:ext uri="{FF2B5EF4-FFF2-40B4-BE49-F238E27FC236}">
              <a16:creationId xmlns="" xmlns:a16="http://schemas.microsoft.com/office/drawing/2014/main" id="{3CBDF31A-2652-4699-80A5-80B82004432E}"/>
            </a:ext>
          </a:extLst>
        </xdr:cNvPr>
        <xdr:cNvSpPr txBox="1">
          <a:spLocks noChangeArrowheads="1"/>
        </xdr:cNvSpPr>
      </xdr:nvSpPr>
      <xdr:spPr bwMode="auto">
        <a:xfrm>
          <a:off x="14554200" y="34756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6857" name="Text Box 15">
          <a:extLst>
            <a:ext uri="{FF2B5EF4-FFF2-40B4-BE49-F238E27FC236}">
              <a16:creationId xmlns="" xmlns:a16="http://schemas.microsoft.com/office/drawing/2014/main" id="{7E890ABD-8DE0-4384-BF2D-A2E7B4EC4F5C}"/>
            </a:ext>
          </a:extLst>
        </xdr:cNvPr>
        <xdr:cNvSpPr txBox="1">
          <a:spLocks noChangeArrowheads="1"/>
        </xdr:cNvSpPr>
      </xdr:nvSpPr>
      <xdr:spPr bwMode="auto">
        <a:xfrm>
          <a:off x="14554200" y="347567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6858" name="Text Box 15">
          <a:extLst>
            <a:ext uri="{FF2B5EF4-FFF2-40B4-BE49-F238E27FC236}">
              <a16:creationId xmlns="" xmlns:a16="http://schemas.microsoft.com/office/drawing/2014/main" id="{3B6ED50A-AD2F-466E-95FA-BBD5E754A16B}"/>
            </a:ext>
          </a:extLst>
        </xdr:cNvPr>
        <xdr:cNvSpPr txBox="1">
          <a:spLocks noChangeArrowheads="1"/>
        </xdr:cNvSpPr>
      </xdr:nvSpPr>
      <xdr:spPr bwMode="auto">
        <a:xfrm>
          <a:off x="14554200" y="34756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6859" name="Text Box 15">
          <a:extLst>
            <a:ext uri="{FF2B5EF4-FFF2-40B4-BE49-F238E27FC236}">
              <a16:creationId xmlns="" xmlns:a16="http://schemas.microsoft.com/office/drawing/2014/main" id="{625F9F6B-439B-4B0F-B696-15124D49D5EB}"/>
            </a:ext>
          </a:extLst>
        </xdr:cNvPr>
        <xdr:cNvSpPr txBox="1">
          <a:spLocks noChangeArrowheads="1"/>
        </xdr:cNvSpPr>
      </xdr:nvSpPr>
      <xdr:spPr bwMode="auto">
        <a:xfrm>
          <a:off x="14554200" y="347567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6860" name="Text Box 15">
          <a:extLst>
            <a:ext uri="{FF2B5EF4-FFF2-40B4-BE49-F238E27FC236}">
              <a16:creationId xmlns="" xmlns:a16="http://schemas.microsoft.com/office/drawing/2014/main" id="{E54ABC21-3388-4FEF-A0E9-3DBDE1ACAD11}"/>
            </a:ext>
          </a:extLst>
        </xdr:cNvPr>
        <xdr:cNvSpPr txBox="1">
          <a:spLocks noChangeArrowheads="1"/>
        </xdr:cNvSpPr>
      </xdr:nvSpPr>
      <xdr:spPr bwMode="auto">
        <a:xfrm>
          <a:off x="14554200" y="363283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6861" name="Text Box 15">
          <a:extLst>
            <a:ext uri="{FF2B5EF4-FFF2-40B4-BE49-F238E27FC236}">
              <a16:creationId xmlns="" xmlns:a16="http://schemas.microsoft.com/office/drawing/2014/main" id="{750F7B2B-5BCC-4CD8-A932-736E3059C0FE}"/>
            </a:ext>
          </a:extLst>
        </xdr:cNvPr>
        <xdr:cNvSpPr txBox="1">
          <a:spLocks noChangeArrowheads="1"/>
        </xdr:cNvSpPr>
      </xdr:nvSpPr>
      <xdr:spPr bwMode="auto">
        <a:xfrm>
          <a:off x="14554200" y="34756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6862" name="Text Box 15">
          <a:extLst>
            <a:ext uri="{FF2B5EF4-FFF2-40B4-BE49-F238E27FC236}">
              <a16:creationId xmlns="" xmlns:a16="http://schemas.microsoft.com/office/drawing/2014/main" id="{C818B2F5-1EC9-4F40-B789-16C3801B7D55}"/>
            </a:ext>
          </a:extLst>
        </xdr:cNvPr>
        <xdr:cNvSpPr txBox="1">
          <a:spLocks noChangeArrowheads="1"/>
        </xdr:cNvSpPr>
      </xdr:nvSpPr>
      <xdr:spPr bwMode="auto">
        <a:xfrm>
          <a:off x="14554200" y="34756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6863" name="Text Box 15">
          <a:extLst>
            <a:ext uri="{FF2B5EF4-FFF2-40B4-BE49-F238E27FC236}">
              <a16:creationId xmlns="" xmlns:a16="http://schemas.microsoft.com/office/drawing/2014/main" id="{2C7B3CBA-AE77-45FE-90F2-A088F78ADB23}"/>
            </a:ext>
          </a:extLst>
        </xdr:cNvPr>
        <xdr:cNvSpPr txBox="1">
          <a:spLocks noChangeArrowheads="1"/>
        </xdr:cNvSpPr>
      </xdr:nvSpPr>
      <xdr:spPr bwMode="auto">
        <a:xfrm>
          <a:off x="14554200" y="347567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63</xdr:row>
      <xdr:rowOff>504825</xdr:rowOff>
    </xdr:from>
    <xdr:ext cx="95250" cy="442269"/>
    <xdr:sp macro="" textlink="">
      <xdr:nvSpPr>
        <xdr:cNvPr id="6864" name="Text Box 15">
          <a:extLst>
            <a:ext uri="{FF2B5EF4-FFF2-40B4-BE49-F238E27FC236}">
              <a16:creationId xmlns="" xmlns:a16="http://schemas.microsoft.com/office/drawing/2014/main" id="{B788E656-5FE1-4F88-B3E4-C4AF00C87499}"/>
            </a:ext>
          </a:extLst>
        </xdr:cNvPr>
        <xdr:cNvSpPr txBox="1">
          <a:spLocks noChangeArrowheads="1"/>
        </xdr:cNvSpPr>
      </xdr:nvSpPr>
      <xdr:spPr bwMode="auto">
        <a:xfrm>
          <a:off x="14554200" y="35804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6865" name="Text Box 16">
          <a:extLst>
            <a:ext uri="{FF2B5EF4-FFF2-40B4-BE49-F238E27FC236}">
              <a16:creationId xmlns="" xmlns:a16="http://schemas.microsoft.com/office/drawing/2014/main" id="{610CDC9A-89F3-4460-B95F-C2F2B7EE33C7}"/>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6866" name="Text Box 17">
          <a:extLst>
            <a:ext uri="{FF2B5EF4-FFF2-40B4-BE49-F238E27FC236}">
              <a16:creationId xmlns="" xmlns:a16="http://schemas.microsoft.com/office/drawing/2014/main" id="{24410B1E-F63D-427F-9F5D-8F5F0E72F78E}"/>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6867" name="Text Box 18">
          <a:extLst>
            <a:ext uri="{FF2B5EF4-FFF2-40B4-BE49-F238E27FC236}">
              <a16:creationId xmlns="" xmlns:a16="http://schemas.microsoft.com/office/drawing/2014/main" id="{D46F2BC2-A6C3-4058-A6E1-8D316CD0D0C9}"/>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6868" name="Text Box 19">
          <a:extLst>
            <a:ext uri="{FF2B5EF4-FFF2-40B4-BE49-F238E27FC236}">
              <a16:creationId xmlns="" xmlns:a16="http://schemas.microsoft.com/office/drawing/2014/main" id="{4A8169D0-6CA5-491C-928A-A14A51C4B9F3}"/>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6869" name="Text Box 15">
          <a:extLst>
            <a:ext uri="{FF2B5EF4-FFF2-40B4-BE49-F238E27FC236}">
              <a16:creationId xmlns="" xmlns:a16="http://schemas.microsoft.com/office/drawing/2014/main" id="{2D5A3BD7-B7D3-439C-BE93-89D362C41EB5}"/>
            </a:ext>
          </a:extLst>
        </xdr:cNvPr>
        <xdr:cNvSpPr txBox="1">
          <a:spLocks noChangeArrowheads="1"/>
        </xdr:cNvSpPr>
      </xdr:nvSpPr>
      <xdr:spPr bwMode="auto">
        <a:xfrm>
          <a:off x="14554200" y="363283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6870" name="Text Box 16">
          <a:extLst>
            <a:ext uri="{FF2B5EF4-FFF2-40B4-BE49-F238E27FC236}">
              <a16:creationId xmlns="" xmlns:a16="http://schemas.microsoft.com/office/drawing/2014/main" id="{07F541AA-65D1-46B2-AF2C-F383FAB741B8}"/>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6871" name="Text Box 17">
          <a:extLst>
            <a:ext uri="{FF2B5EF4-FFF2-40B4-BE49-F238E27FC236}">
              <a16:creationId xmlns="" xmlns:a16="http://schemas.microsoft.com/office/drawing/2014/main" id="{F1DBD057-9CB4-4873-9D2C-C4599DD002DF}"/>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6872" name="Text Box 18">
          <a:extLst>
            <a:ext uri="{FF2B5EF4-FFF2-40B4-BE49-F238E27FC236}">
              <a16:creationId xmlns="" xmlns:a16="http://schemas.microsoft.com/office/drawing/2014/main" id="{1F874758-5316-429A-9E53-083DB1B16D0A}"/>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6873" name="Text Box 16">
          <a:extLst>
            <a:ext uri="{FF2B5EF4-FFF2-40B4-BE49-F238E27FC236}">
              <a16:creationId xmlns="" xmlns:a16="http://schemas.microsoft.com/office/drawing/2014/main" id="{796B0E4F-1AD7-41B6-B030-74874582A7EE}"/>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6874" name="Text Box 17">
          <a:extLst>
            <a:ext uri="{FF2B5EF4-FFF2-40B4-BE49-F238E27FC236}">
              <a16:creationId xmlns="" xmlns:a16="http://schemas.microsoft.com/office/drawing/2014/main" id="{0A9F0E58-E3DD-443D-9AAD-50020E294936}"/>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6875" name="Text Box 18">
          <a:extLst>
            <a:ext uri="{FF2B5EF4-FFF2-40B4-BE49-F238E27FC236}">
              <a16:creationId xmlns="" xmlns:a16="http://schemas.microsoft.com/office/drawing/2014/main" id="{C90D55FD-2674-439E-A447-B214B8E92271}"/>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6876" name="Text Box 19">
          <a:extLst>
            <a:ext uri="{FF2B5EF4-FFF2-40B4-BE49-F238E27FC236}">
              <a16:creationId xmlns="" xmlns:a16="http://schemas.microsoft.com/office/drawing/2014/main" id="{70F13FFE-A74D-4A75-90A1-AA41876C99B6}"/>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6877" name="Text Box 16">
          <a:extLst>
            <a:ext uri="{FF2B5EF4-FFF2-40B4-BE49-F238E27FC236}">
              <a16:creationId xmlns="" xmlns:a16="http://schemas.microsoft.com/office/drawing/2014/main" id="{7C837D61-ED43-49F6-B1BE-F0E017F94F58}"/>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6878" name="Text Box 17">
          <a:extLst>
            <a:ext uri="{FF2B5EF4-FFF2-40B4-BE49-F238E27FC236}">
              <a16:creationId xmlns="" xmlns:a16="http://schemas.microsoft.com/office/drawing/2014/main" id="{7A8499A0-A8C7-4C4E-8A04-8A1BD93CCC45}"/>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6879" name="Text Box 18">
          <a:extLst>
            <a:ext uri="{FF2B5EF4-FFF2-40B4-BE49-F238E27FC236}">
              <a16:creationId xmlns="" xmlns:a16="http://schemas.microsoft.com/office/drawing/2014/main" id="{999CA884-09E3-475B-BDF4-C3684EC1A709}"/>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6880" name="Text Box 19">
          <a:extLst>
            <a:ext uri="{FF2B5EF4-FFF2-40B4-BE49-F238E27FC236}">
              <a16:creationId xmlns="" xmlns:a16="http://schemas.microsoft.com/office/drawing/2014/main" id="{81E451C6-C19E-4F1E-8C9C-74F6A4778821}"/>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442269"/>
    <xdr:sp macro="" textlink="">
      <xdr:nvSpPr>
        <xdr:cNvPr id="6881" name="Text Box 15">
          <a:extLst>
            <a:ext uri="{FF2B5EF4-FFF2-40B4-BE49-F238E27FC236}">
              <a16:creationId xmlns="" xmlns:a16="http://schemas.microsoft.com/office/drawing/2014/main" id="{A6FBB84F-77D9-4ADA-BBB0-FDEA51294460}"/>
            </a:ext>
          </a:extLst>
        </xdr:cNvPr>
        <xdr:cNvSpPr txBox="1">
          <a:spLocks noChangeArrowheads="1"/>
        </xdr:cNvSpPr>
      </xdr:nvSpPr>
      <xdr:spPr bwMode="auto">
        <a:xfrm>
          <a:off x="14554200" y="363474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213632"/>
    <xdr:sp macro="" textlink="">
      <xdr:nvSpPr>
        <xdr:cNvPr id="6882" name="Text Box 15">
          <a:extLst>
            <a:ext uri="{FF2B5EF4-FFF2-40B4-BE49-F238E27FC236}">
              <a16:creationId xmlns="" xmlns:a16="http://schemas.microsoft.com/office/drawing/2014/main" id="{D40F9193-E7B7-4A5C-9898-79F267BDE310}"/>
            </a:ext>
          </a:extLst>
        </xdr:cNvPr>
        <xdr:cNvSpPr txBox="1">
          <a:spLocks noChangeArrowheads="1"/>
        </xdr:cNvSpPr>
      </xdr:nvSpPr>
      <xdr:spPr bwMode="auto">
        <a:xfrm>
          <a:off x="14554200" y="363474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6883" name="Text Box 16">
          <a:extLst>
            <a:ext uri="{FF2B5EF4-FFF2-40B4-BE49-F238E27FC236}">
              <a16:creationId xmlns="" xmlns:a16="http://schemas.microsoft.com/office/drawing/2014/main" id="{F2878D02-1A2E-4EF0-AFA3-3CAE2FF97184}"/>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6884" name="Text Box 17">
          <a:extLst>
            <a:ext uri="{FF2B5EF4-FFF2-40B4-BE49-F238E27FC236}">
              <a16:creationId xmlns="" xmlns:a16="http://schemas.microsoft.com/office/drawing/2014/main" id="{9AD81E9D-4CF4-4808-BCD2-3D025A5E74B1}"/>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6885" name="Text Box 18">
          <a:extLst>
            <a:ext uri="{FF2B5EF4-FFF2-40B4-BE49-F238E27FC236}">
              <a16:creationId xmlns="" xmlns:a16="http://schemas.microsoft.com/office/drawing/2014/main" id="{22527F9C-8E36-4318-8C53-D1A81068CBCA}"/>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6886" name="Text Box 19">
          <a:extLst>
            <a:ext uri="{FF2B5EF4-FFF2-40B4-BE49-F238E27FC236}">
              <a16:creationId xmlns="" xmlns:a16="http://schemas.microsoft.com/office/drawing/2014/main" id="{F2504F3E-1ABB-47F6-980A-49842E0CBBA0}"/>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6887" name="Text Box 15">
          <a:extLst>
            <a:ext uri="{FF2B5EF4-FFF2-40B4-BE49-F238E27FC236}">
              <a16:creationId xmlns="" xmlns:a16="http://schemas.microsoft.com/office/drawing/2014/main" id="{FEA1FA04-A1A6-4985-A90D-1CA1E0DA7520}"/>
            </a:ext>
          </a:extLst>
        </xdr:cNvPr>
        <xdr:cNvSpPr txBox="1">
          <a:spLocks noChangeArrowheads="1"/>
        </xdr:cNvSpPr>
      </xdr:nvSpPr>
      <xdr:spPr bwMode="auto">
        <a:xfrm>
          <a:off x="14554200" y="37899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6888" name="Text Box 16">
          <a:extLst>
            <a:ext uri="{FF2B5EF4-FFF2-40B4-BE49-F238E27FC236}">
              <a16:creationId xmlns="" xmlns:a16="http://schemas.microsoft.com/office/drawing/2014/main" id="{55FE0CB4-ABE9-4076-BC13-64B1FC70A247}"/>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6889" name="Text Box 17">
          <a:extLst>
            <a:ext uri="{FF2B5EF4-FFF2-40B4-BE49-F238E27FC236}">
              <a16:creationId xmlns="" xmlns:a16="http://schemas.microsoft.com/office/drawing/2014/main" id="{16C137EB-3EFB-491E-9AB9-E0926706841B}"/>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6890" name="Text Box 18">
          <a:extLst>
            <a:ext uri="{FF2B5EF4-FFF2-40B4-BE49-F238E27FC236}">
              <a16:creationId xmlns="" xmlns:a16="http://schemas.microsoft.com/office/drawing/2014/main" id="{C137C2CE-95F0-44DB-AB72-7B13AA250FF9}"/>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6891" name="Text Box 16">
          <a:extLst>
            <a:ext uri="{FF2B5EF4-FFF2-40B4-BE49-F238E27FC236}">
              <a16:creationId xmlns="" xmlns:a16="http://schemas.microsoft.com/office/drawing/2014/main" id="{14CF5966-18FC-49DE-A6B9-9DC75FF4C880}"/>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6892" name="Text Box 17">
          <a:extLst>
            <a:ext uri="{FF2B5EF4-FFF2-40B4-BE49-F238E27FC236}">
              <a16:creationId xmlns="" xmlns:a16="http://schemas.microsoft.com/office/drawing/2014/main" id="{34B184F6-CC84-4109-8685-E4E3819861F8}"/>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6893" name="Text Box 18">
          <a:extLst>
            <a:ext uri="{FF2B5EF4-FFF2-40B4-BE49-F238E27FC236}">
              <a16:creationId xmlns="" xmlns:a16="http://schemas.microsoft.com/office/drawing/2014/main" id="{6682F105-C377-46FB-B601-2D86DCE948AC}"/>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6894" name="Text Box 19">
          <a:extLst>
            <a:ext uri="{FF2B5EF4-FFF2-40B4-BE49-F238E27FC236}">
              <a16:creationId xmlns="" xmlns:a16="http://schemas.microsoft.com/office/drawing/2014/main" id="{963B6D8B-32BB-411D-941C-A4CD2105DFFD}"/>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6895" name="Text Box 16">
          <a:extLst>
            <a:ext uri="{FF2B5EF4-FFF2-40B4-BE49-F238E27FC236}">
              <a16:creationId xmlns="" xmlns:a16="http://schemas.microsoft.com/office/drawing/2014/main" id="{CC413750-E31B-42A7-8407-B7184B93A4DC}"/>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6896" name="Text Box 17">
          <a:extLst>
            <a:ext uri="{FF2B5EF4-FFF2-40B4-BE49-F238E27FC236}">
              <a16:creationId xmlns="" xmlns:a16="http://schemas.microsoft.com/office/drawing/2014/main" id="{B1A160DC-8603-40FE-8ACF-49E273AD1D73}"/>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6897" name="Text Box 18">
          <a:extLst>
            <a:ext uri="{FF2B5EF4-FFF2-40B4-BE49-F238E27FC236}">
              <a16:creationId xmlns="" xmlns:a16="http://schemas.microsoft.com/office/drawing/2014/main" id="{1C398D77-D1F1-401D-B820-5F5284F16BB7}"/>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6898" name="Text Box 19">
          <a:extLst>
            <a:ext uri="{FF2B5EF4-FFF2-40B4-BE49-F238E27FC236}">
              <a16:creationId xmlns="" xmlns:a16="http://schemas.microsoft.com/office/drawing/2014/main" id="{4DFF7EBA-6DAB-4A65-B438-E50B0D38A021}"/>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6899" name="Text Box 16">
          <a:extLst>
            <a:ext uri="{FF2B5EF4-FFF2-40B4-BE49-F238E27FC236}">
              <a16:creationId xmlns="" xmlns:a16="http://schemas.microsoft.com/office/drawing/2014/main" id="{D8C2D0A3-9D64-4A2F-8066-FC669B77ECD3}"/>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6900" name="Text Box 17">
          <a:extLst>
            <a:ext uri="{FF2B5EF4-FFF2-40B4-BE49-F238E27FC236}">
              <a16:creationId xmlns="" xmlns:a16="http://schemas.microsoft.com/office/drawing/2014/main" id="{BC761064-637E-4381-A860-DF3A895AE748}"/>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6901" name="Text Box 18">
          <a:extLst>
            <a:ext uri="{FF2B5EF4-FFF2-40B4-BE49-F238E27FC236}">
              <a16:creationId xmlns="" xmlns:a16="http://schemas.microsoft.com/office/drawing/2014/main" id="{D2B33198-AA92-477B-BA92-28270C2DD111}"/>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6902" name="Text Box 19">
          <a:extLst>
            <a:ext uri="{FF2B5EF4-FFF2-40B4-BE49-F238E27FC236}">
              <a16:creationId xmlns="" xmlns:a16="http://schemas.microsoft.com/office/drawing/2014/main" id="{E1F4A8AD-1CD9-4486-8921-8B9CEF7CC5C7}"/>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6903" name="Text Box 16">
          <a:extLst>
            <a:ext uri="{FF2B5EF4-FFF2-40B4-BE49-F238E27FC236}">
              <a16:creationId xmlns="" xmlns:a16="http://schemas.microsoft.com/office/drawing/2014/main" id="{9B8BE5DE-F6DF-4789-820A-A1C603E5F103}"/>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6904" name="Text Box 17">
          <a:extLst>
            <a:ext uri="{FF2B5EF4-FFF2-40B4-BE49-F238E27FC236}">
              <a16:creationId xmlns="" xmlns:a16="http://schemas.microsoft.com/office/drawing/2014/main" id="{991DA35E-42D5-4DB5-A653-74D158FFC907}"/>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6905" name="Text Box 18">
          <a:extLst>
            <a:ext uri="{FF2B5EF4-FFF2-40B4-BE49-F238E27FC236}">
              <a16:creationId xmlns="" xmlns:a16="http://schemas.microsoft.com/office/drawing/2014/main" id="{4F0131B8-F3BE-4F05-BCF6-C42F7637ACAA}"/>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6906" name="Text Box 16">
          <a:extLst>
            <a:ext uri="{FF2B5EF4-FFF2-40B4-BE49-F238E27FC236}">
              <a16:creationId xmlns="" xmlns:a16="http://schemas.microsoft.com/office/drawing/2014/main" id="{98CBF074-E3A2-4144-B169-2AD3FEE50955}"/>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6907" name="Text Box 17">
          <a:extLst>
            <a:ext uri="{FF2B5EF4-FFF2-40B4-BE49-F238E27FC236}">
              <a16:creationId xmlns="" xmlns:a16="http://schemas.microsoft.com/office/drawing/2014/main" id="{AD1379BF-BCAD-42E2-934F-3CB01B7E9782}"/>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6908" name="Text Box 18">
          <a:extLst>
            <a:ext uri="{FF2B5EF4-FFF2-40B4-BE49-F238E27FC236}">
              <a16:creationId xmlns="" xmlns:a16="http://schemas.microsoft.com/office/drawing/2014/main" id="{A45F7A0B-D967-488A-9089-2A94231C5926}"/>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6909" name="Text Box 19">
          <a:extLst>
            <a:ext uri="{FF2B5EF4-FFF2-40B4-BE49-F238E27FC236}">
              <a16:creationId xmlns="" xmlns:a16="http://schemas.microsoft.com/office/drawing/2014/main" id="{D83032C4-57A1-42B0-B09B-1D874C78E1A6}"/>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6910" name="Text Box 16">
          <a:extLst>
            <a:ext uri="{FF2B5EF4-FFF2-40B4-BE49-F238E27FC236}">
              <a16:creationId xmlns="" xmlns:a16="http://schemas.microsoft.com/office/drawing/2014/main" id="{427E43D7-9944-4DDC-A997-912F0955B46F}"/>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6911" name="Text Box 17">
          <a:extLst>
            <a:ext uri="{FF2B5EF4-FFF2-40B4-BE49-F238E27FC236}">
              <a16:creationId xmlns="" xmlns:a16="http://schemas.microsoft.com/office/drawing/2014/main" id="{77AB9748-CE8D-448B-B144-A30BC0A2D539}"/>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6912" name="Text Box 18">
          <a:extLst>
            <a:ext uri="{FF2B5EF4-FFF2-40B4-BE49-F238E27FC236}">
              <a16:creationId xmlns="" xmlns:a16="http://schemas.microsoft.com/office/drawing/2014/main" id="{5F549947-5655-4D22-BC46-D08C4CC79CFF}"/>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6913" name="Text Box 19">
          <a:extLst>
            <a:ext uri="{FF2B5EF4-FFF2-40B4-BE49-F238E27FC236}">
              <a16:creationId xmlns="" xmlns:a16="http://schemas.microsoft.com/office/drawing/2014/main" id="{342466ED-75A8-48C2-A494-BF54DB4DA085}"/>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6914" name="Text Box 16">
          <a:extLst>
            <a:ext uri="{FF2B5EF4-FFF2-40B4-BE49-F238E27FC236}">
              <a16:creationId xmlns="" xmlns:a16="http://schemas.microsoft.com/office/drawing/2014/main" id="{F3932507-2CEE-461F-B3B5-FE79A9858B06}"/>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6915" name="Text Box 17">
          <a:extLst>
            <a:ext uri="{FF2B5EF4-FFF2-40B4-BE49-F238E27FC236}">
              <a16:creationId xmlns="" xmlns:a16="http://schemas.microsoft.com/office/drawing/2014/main" id="{8BC21006-C56F-440B-A344-BA527AA830D3}"/>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6916" name="Text Box 18">
          <a:extLst>
            <a:ext uri="{FF2B5EF4-FFF2-40B4-BE49-F238E27FC236}">
              <a16:creationId xmlns="" xmlns:a16="http://schemas.microsoft.com/office/drawing/2014/main" id="{5DF98441-ED6E-417D-BB17-6449A60AC1A3}"/>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6917" name="Text Box 19">
          <a:extLst>
            <a:ext uri="{FF2B5EF4-FFF2-40B4-BE49-F238E27FC236}">
              <a16:creationId xmlns="" xmlns:a16="http://schemas.microsoft.com/office/drawing/2014/main" id="{021C86D0-93E6-4C84-96E1-E1CBA9D9B754}"/>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6918" name="Text Box 16">
          <a:extLst>
            <a:ext uri="{FF2B5EF4-FFF2-40B4-BE49-F238E27FC236}">
              <a16:creationId xmlns="" xmlns:a16="http://schemas.microsoft.com/office/drawing/2014/main" id="{70FD4BFC-9CB1-400F-A144-061317548756}"/>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6919" name="Text Box 17">
          <a:extLst>
            <a:ext uri="{FF2B5EF4-FFF2-40B4-BE49-F238E27FC236}">
              <a16:creationId xmlns="" xmlns:a16="http://schemas.microsoft.com/office/drawing/2014/main" id="{A2BB3C6D-31C8-44C2-910D-2117F7D08630}"/>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6920" name="Text Box 18">
          <a:extLst>
            <a:ext uri="{FF2B5EF4-FFF2-40B4-BE49-F238E27FC236}">
              <a16:creationId xmlns="" xmlns:a16="http://schemas.microsoft.com/office/drawing/2014/main" id="{1707F0C2-6FE5-43C1-BA02-E4D035975DC5}"/>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6921" name="Text Box 16">
          <a:extLst>
            <a:ext uri="{FF2B5EF4-FFF2-40B4-BE49-F238E27FC236}">
              <a16:creationId xmlns="" xmlns:a16="http://schemas.microsoft.com/office/drawing/2014/main" id="{A6113883-27F9-43D8-B524-31698EF1EC81}"/>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6922" name="Text Box 17">
          <a:extLst>
            <a:ext uri="{FF2B5EF4-FFF2-40B4-BE49-F238E27FC236}">
              <a16:creationId xmlns="" xmlns:a16="http://schemas.microsoft.com/office/drawing/2014/main" id="{98DA9985-9A13-442E-9460-9B6105014BE0}"/>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6923" name="Text Box 18">
          <a:extLst>
            <a:ext uri="{FF2B5EF4-FFF2-40B4-BE49-F238E27FC236}">
              <a16:creationId xmlns="" xmlns:a16="http://schemas.microsoft.com/office/drawing/2014/main" id="{5C55E0EA-5941-4D59-87D0-E0E442336629}"/>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6924" name="Text Box 19">
          <a:extLst>
            <a:ext uri="{FF2B5EF4-FFF2-40B4-BE49-F238E27FC236}">
              <a16:creationId xmlns="" xmlns:a16="http://schemas.microsoft.com/office/drawing/2014/main" id="{2CAC608A-1818-4D94-97AB-F7B88F60BB8E}"/>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6925" name="Text Box 16">
          <a:extLst>
            <a:ext uri="{FF2B5EF4-FFF2-40B4-BE49-F238E27FC236}">
              <a16:creationId xmlns="" xmlns:a16="http://schemas.microsoft.com/office/drawing/2014/main" id="{D39C5FE0-498F-4CD1-9A03-371218573C7A}"/>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6926" name="Text Box 17">
          <a:extLst>
            <a:ext uri="{FF2B5EF4-FFF2-40B4-BE49-F238E27FC236}">
              <a16:creationId xmlns="" xmlns:a16="http://schemas.microsoft.com/office/drawing/2014/main" id="{5F8D4BE4-5EC2-4768-91E3-884F1F256E3C}"/>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6927" name="Text Box 18">
          <a:extLst>
            <a:ext uri="{FF2B5EF4-FFF2-40B4-BE49-F238E27FC236}">
              <a16:creationId xmlns="" xmlns:a16="http://schemas.microsoft.com/office/drawing/2014/main" id="{8DF30411-1C5F-4E25-A535-53BB2E4F3D11}"/>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0</xdr:rowOff>
    </xdr:from>
    <xdr:ext cx="95250" cy="213632"/>
    <xdr:sp macro="" textlink="">
      <xdr:nvSpPr>
        <xdr:cNvPr id="6928" name="Text Box 15">
          <a:extLst>
            <a:ext uri="{FF2B5EF4-FFF2-40B4-BE49-F238E27FC236}">
              <a16:creationId xmlns="" xmlns:a16="http://schemas.microsoft.com/office/drawing/2014/main" id="{C90807AE-A16D-499C-8281-80770A993EAD}"/>
            </a:ext>
          </a:extLst>
        </xdr:cNvPr>
        <xdr:cNvSpPr txBox="1">
          <a:spLocks noChangeArrowheads="1"/>
        </xdr:cNvSpPr>
      </xdr:nvSpPr>
      <xdr:spPr bwMode="auto">
        <a:xfrm>
          <a:off x="14582775" y="363474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6929" name="Text Box 16">
          <a:extLst>
            <a:ext uri="{FF2B5EF4-FFF2-40B4-BE49-F238E27FC236}">
              <a16:creationId xmlns="" xmlns:a16="http://schemas.microsoft.com/office/drawing/2014/main" id="{2DBE2756-B15D-45DA-9A5D-CE2FF66715F7}"/>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6930" name="Text Box 17">
          <a:extLst>
            <a:ext uri="{FF2B5EF4-FFF2-40B4-BE49-F238E27FC236}">
              <a16:creationId xmlns="" xmlns:a16="http://schemas.microsoft.com/office/drawing/2014/main" id="{7431A823-E785-4EFF-AC83-B3260BA2958E}"/>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6931" name="Text Box 18">
          <a:extLst>
            <a:ext uri="{FF2B5EF4-FFF2-40B4-BE49-F238E27FC236}">
              <a16:creationId xmlns="" xmlns:a16="http://schemas.microsoft.com/office/drawing/2014/main" id="{DFFF8BAF-F567-4797-9342-6FE3F0B8C3C7}"/>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6932" name="Text Box 19">
          <a:extLst>
            <a:ext uri="{FF2B5EF4-FFF2-40B4-BE49-F238E27FC236}">
              <a16:creationId xmlns="" xmlns:a16="http://schemas.microsoft.com/office/drawing/2014/main" id="{F5E1FCD8-74D8-4140-82A6-495A06965541}"/>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6933" name="Text Box 16">
          <a:extLst>
            <a:ext uri="{FF2B5EF4-FFF2-40B4-BE49-F238E27FC236}">
              <a16:creationId xmlns="" xmlns:a16="http://schemas.microsoft.com/office/drawing/2014/main" id="{4DA5E60F-7CDD-4575-A81B-25CDC62B6276}"/>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6934" name="Text Box 17">
          <a:extLst>
            <a:ext uri="{FF2B5EF4-FFF2-40B4-BE49-F238E27FC236}">
              <a16:creationId xmlns="" xmlns:a16="http://schemas.microsoft.com/office/drawing/2014/main" id="{D0FC40C6-8080-4276-A287-21B1289F24B7}"/>
            </a:ext>
          </a:extLst>
        </xdr:cNvPr>
        <xdr:cNvSpPr txBox="1">
          <a:spLocks noChangeArrowheads="1"/>
        </xdr:cNvSpPr>
      </xdr:nvSpPr>
      <xdr:spPr bwMode="auto">
        <a:xfrm>
          <a:off x="14554200"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0</xdr:rowOff>
    </xdr:from>
    <xdr:ext cx="95250" cy="171450"/>
    <xdr:sp macro="" textlink="">
      <xdr:nvSpPr>
        <xdr:cNvPr id="6935" name="Text Box 18">
          <a:extLst>
            <a:ext uri="{FF2B5EF4-FFF2-40B4-BE49-F238E27FC236}">
              <a16:creationId xmlns="" xmlns:a16="http://schemas.microsoft.com/office/drawing/2014/main" id="{733CE923-DC08-4438-938D-AC7A6E436C68}"/>
            </a:ext>
          </a:extLst>
        </xdr:cNvPr>
        <xdr:cNvSpPr txBox="1">
          <a:spLocks noChangeArrowheads="1"/>
        </xdr:cNvSpPr>
      </xdr:nvSpPr>
      <xdr:spPr bwMode="auto">
        <a:xfrm>
          <a:off x="14546262"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6936" name="Text Box 16">
          <a:extLst>
            <a:ext uri="{FF2B5EF4-FFF2-40B4-BE49-F238E27FC236}">
              <a16:creationId xmlns="" xmlns:a16="http://schemas.microsoft.com/office/drawing/2014/main" id="{4D601855-933D-46D5-A2F0-1F902FD3C3E1}"/>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6937" name="Text Box 17">
          <a:extLst>
            <a:ext uri="{FF2B5EF4-FFF2-40B4-BE49-F238E27FC236}">
              <a16:creationId xmlns="" xmlns:a16="http://schemas.microsoft.com/office/drawing/2014/main" id="{7BEA1FE2-2A43-4131-B7CE-B0BECB788C97}"/>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6938" name="Text Box 18">
          <a:extLst>
            <a:ext uri="{FF2B5EF4-FFF2-40B4-BE49-F238E27FC236}">
              <a16:creationId xmlns="" xmlns:a16="http://schemas.microsoft.com/office/drawing/2014/main" id="{98358844-7DE5-4FEC-9F40-EF978B3DDA9E}"/>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6939" name="Text Box 19">
          <a:extLst>
            <a:ext uri="{FF2B5EF4-FFF2-40B4-BE49-F238E27FC236}">
              <a16:creationId xmlns="" xmlns:a16="http://schemas.microsoft.com/office/drawing/2014/main" id="{44D067DE-8D0D-48E1-A802-C9325D51CDAC}"/>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6940" name="Text Box 16">
          <a:extLst>
            <a:ext uri="{FF2B5EF4-FFF2-40B4-BE49-F238E27FC236}">
              <a16:creationId xmlns="" xmlns:a16="http://schemas.microsoft.com/office/drawing/2014/main" id="{63B9D27C-4700-40E7-A066-41507B39475C}"/>
            </a:ext>
          </a:extLst>
        </xdr:cNvPr>
        <xdr:cNvSpPr txBox="1">
          <a:spLocks noChangeArrowheads="1"/>
        </xdr:cNvSpPr>
      </xdr:nvSpPr>
      <xdr:spPr bwMode="auto">
        <a:xfrm>
          <a:off x="17668875" y="36347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0</xdr:rowOff>
    </xdr:from>
    <xdr:ext cx="95250" cy="213632"/>
    <xdr:sp macro="" textlink="">
      <xdr:nvSpPr>
        <xdr:cNvPr id="6941" name="Text Box 15">
          <a:extLst>
            <a:ext uri="{FF2B5EF4-FFF2-40B4-BE49-F238E27FC236}">
              <a16:creationId xmlns="" xmlns:a16="http://schemas.microsoft.com/office/drawing/2014/main" id="{06B4FCB2-24F8-452A-B94D-5676A1314D91}"/>
            </a:ext>
          </a:extLst>
        </xdr:cNvPr>
        <xdr:cNvSpPr txBox="1">
          <a:spLocks noChangeArrowheads="1"/>
        </xdr:cNvSpPr>
      </xdr:nvSpPr>
      <xdr:spPr bwMode="auto">
        <a:xfrm>
          <a:off x="14582775" y="363474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442269"/>
    <xdr:sp macro="" textlink="">
      <xdr:nvSpPr>
        <xdr:cNvPr id="6942" name="Text Box 15">
          <a:extLst>
            <a:ext uri="{FF2B5EF4-FFF2-40B4-BE49-F238E27FC236}">
              <a16:creationId xmlns="" xmlns:a16="http://schemas.microsoft.com/office/drawing/2014/main" id="{4DC46C12-CA66-4F6A-953C-CDB3947C1353}"/>
            </a:ext>
          </a:extLst>
        </xdr:cNvPr>
        <xdr:cNvSpPr txBox="1">
          <a:spLocks noChangeArrowheads="1"/>
        </xdr:cNvSpPr>
      </xdr:nvSpPr>
      <xdr:spPr bwMode="auto">
        <a:xfrm>
          <a:off x="14554200" y="363474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0</xdr:rowOff>
    </xdr:from>
    <xdr:ext cx="95250" cy="213632"/>
    <xdr:sp macro="" textlink="">
      <xdr:nvSpPr>
        <xdr:cNvPr id="6943" name="Text Box 15">
          <a:extLst>
            <a:ext uri="{FF2B5EF4-FFF2-40B4-BE49-F238E27FC236}">
              <a16:creationId xmlns="" xmlns:a16="http://schemas.microsoft.com/office/drawing/2014/main" id="{D18D060A-896E-4ACE-BBC0-2050029B7241}"/>
            </a:ext>
          </a:extLst>
        </xdr:cNvPr>
        <xdr:cNvSpPr txBox="1">
          <a:spLocks noChangeArrowheads="1"/>
        </xdr:cNvSpPr>
      </xdr:nvSpPr>
      <xdr:spPr bwMode="auto">
        <a:xfrm>
          <a:off x="14582775" y="363474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6944" name="Text Box 16">
          <a:extLst>
            <a:ext uri="{FF2B5EF4-FFF2-40B4-BE49-F238E27FC236}">
              <a16:creationId xmlns="" xmlns:a16="http://schemas.microsoft.com/office/drawing/2014/main" id="{870DB454-C459-4D36-A897-B505C5F10BAB}"/>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6945" name="Text Box 17">
          <a:extLst>
            <a:ext uri="{FF2B5EF4-FFF2-40B4-BE49-F238E27FC236}">
              <a16:creationId xmlns="" xmlns:a16="http://schemas.microsoft.com/office/drawing/2014/main" id="{BBBE139F-795E-48D6-ADA5-1A04FC3987C3}"/>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6946" name="Text Box 18">
          <a:extLst>
            <a:ext uri="{FF2B5EF4-FFF2-40B4-BE49-F238E27FC236}">
              <a16:creationId xmlns="" xmlns:a16="http://schemas.microsoft.com/office/drawing/2014/main" id="{09B4E923-F42F-4CCF-B750-D6D20F63C09C}"/>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6947" name="Text Box 19">
          <a:extLst>
            <a:ext uri="{FF2B5EF4-FFF2-40B4-BE49-F238E27FC236}">
              <a16:creationId xmlns="" xmlns:a16="http://schemas.microsoft.com/office/drawing/2014/main" id="{BB6CCF7B-BBDB-4755-8BC9-E23B447F0AD1}"/>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6948" name="Text Box 16">
          <a:extLst>
            <a:ext uri="{FF2B5EF4-FFF2-40B4-BE49-F238E27FC236}">
              <a16:creationId xmlns="" xmlns:a16="http://schemas.microsoft.com/office/drawing/2014/main" id="{E954095A-3C6B-4360-A165-0DE862D17BE2}"/>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6949" name="Text Box 17">
          <a:extLst>
            <a:ext uri="{FF2B5EF4-FFF2-40B4-BE49-F238E27FC236}">
              <a16:creationId xmlns="" xmlns:a16="http://schemas.microsoft.com/office/drawing/2014/main" id="{3153B030-FCD1-448B-B5A8-587A4F9C3074}"/>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6950" name="Text Box 18">
          <a:extLst>
            <a:ext uri="{FF2B5EF4-FFF2-40B4-BE49-F238E27FC236}">
              <a16:creationId xmlns="" xmlns:a16="http://schemas.microsoft.com/office/drawing/2014/main" id="{335DE179-14C3-4430-85FB-7332E599EDE1}"/>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6951" name="Text Box 16">
          <a:extLst>
            <a:ext uri="{FF2B5EF4-FFF2-40B4-BE49-F238E27FC236}">
              <a16:creationId xmlns="" xmlns:a16="http://schemas.microsoft.com/office/drawing/2014/main" id="{BB2A3C37-3226-4E3F-8966-9A53D8FC3BC1}"/>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6952" name="Text Box 17">
          <a:extLst>
            <a:ext uri="{FF2B5EF4-FFF2-40B4-BE49-F238E27FC236}">
              <a16:creationId xmlns="" xmlns:a16="http://schemas.microsoft.com/office/drawing/2014/main" id="{7DDA8886-2C6B-4221-BD41-2EFE2BD726BD}"/>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6953" name="Text Box 18">
          <a:extLst>
            <a:ext uri="{FF2B5EF4-FFF2-40B4-BE49-F238E27FC236}">
              <a16:creationId xmlns="" xmlns:a16="http://schemas.microsoft.com/office/drawing/2014/main" id="{48EC7818-1584-440D-A182-93E0A4F991E2}"/>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6954" name="Text Box 19">
          <a:extLst>
            <a:ext uri="{FF2B5EF4-FFF2-40B4-BE49-F238E27FC236}">
              <a16:creationId xmlns="" xmlns:a16="http://schemas.microsoft.com/office/drawing/2014/main" id="{38A09B90-168C-4F45-BB35-7109A90A93F9}"/>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6955" name="Text Box 16">
          <a:extLst>
            <a:ext uri="{FF2B5EF4-FFF2-40B4-BE49-F238E27FC236}">
              <a16:creationId xmlns="" xmlns:a16="http://schemas.microsoft.com/office/drawing/2014/main" id="{3710B8EB-F8E7-4899-8108-C133E8776124}"/>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6956" name="Text Box 17">
          <a:extLst>
            <a:ext uri="{FF2B5EF4-FFF2-40B4-BE49-F238E27FC236}">
              <a16:creationId xmlns="" xmlns:a16="http://schemas.microsoft.com/office/drawing/2014/main" id="{4954539D-7296-4099-9C2E-14939FE50E00}"/>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6957" name="Text Box 18">
          <a:extLst>
            <a:ext uri="{FF2B5EF4-FFF2-40B4-BE49-F238E27FC236}">
              <a16:creationId xmlns="" xmlns:a16="http://schemas.microsoft.com/office/drawing/2014/main" id="{BA8EED5C-20A4-431F-821D-45878C10A663}"/>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6958" name="Text Box 19">
          <a:extLst>
            <a:ext uri="{FF2B5EF4-FFF2-40B4-BE49-F238E27FC236}">
              <a16:creationId xmlns="" xmlns:a16="http://schemas.microsoft.com/office/drawing/2014/main" id="{BA2142D7-6141-4139-8BC4-11541385201E}"/>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442269"/>
    <xdr:sp macro="" textlink="">
      <xdr:nvSpPr>
        <xdr:cNvPr id="6959" name="Text Box 15">
          <a:extLst>
            <a:ext uri="{FF2B5EF4-FFF2-40B4-BE49-F238E27FC236}">
              <a16:creationId xmlns="" xmlns:a16="http://schemas.microsoft.com/office/drawing/2014/main" id="{54BA7D1A-3680-4019-A4C6-A4FFDFBCB1CD}"/>
            </a:ext>
          </a:extLst>
        </xdr:cNvPr>
        <xdr:cNvSpPr txBox="1">
          <a:spLocks noChangeArrowheads="1"/>
        </xdr:cNvSpPr>
      </xdr:nvSpPr>
      <xdr:spPr bwMode="auto">
        <a:xfrm>
          <a:off x="14554200" y="363474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213632"/>
    <xdr:sp macro="" textlink="">
      <xdr:nvSpPr>
        <xdr:cNvPr id="6960" name="Text Box 15">
          <a:extLst>
            <a:ext uri="{FF2B5EF4-FFF2-40B4-BE49-F238E27FC236}">
              <a16:creationId xmlns="" xmlns:a16="http://schemas.microsoft.com/office/drawing/2014/main" id="{2265C96D-27B0-45AF-A52D-73D6E5AF1C8B}"/>
            </a:ext>
          </a:extLst>
        </xdr:cNvPr>
        <xdr:cNvSpPr txBox="1">
          <a:spLocks noChangeArrowheads="1"/>
        </xdr:cNvSpPr>
      </xdr:nvSpPr>
      <xdr:spPr bwMode="auto">
        <a:xfrm>
          <a:off x="14554200" y="363474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6961" name="Text Box 16">
          <a:extLst>
            <a:ext uri="{FF2B5EF4-FFF2-40B4-BE49-F238E27FC236}">
              <a16:creationId xmlns="" xmlns:a16="http://schemas.microsoft.com/office/drawing/2014/main" id="{F9DA0D2F-8EF3-4AF7-927C-DB425BADF9A7}"/>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6962" name="Text Box 17">
          <a:extLst>
            <a:ext uri="{FF2B5EF4-FFF2-40B4-BE49-F238E27FC236}">
              <a16:creationId xmlns="" xmlns:a16="http://schemas.microsoft.com/office/drawing/2014/main" id="{70D72908-0CF2-47A5-8440-6D6B53816975}"/>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6963" name="Text Box 18">
          <a:extLst>
            <a:ext uri="{FF2B5EF4-FFF2-40B4-BE49-F238E27FC236}">
              <a16:creationId xmlns="" xmlns:a16="http://schemas.microsoft.com/office/drawing/2014/main" id="{27B300BD-58AC-4E55-A44A-A85079E4835F}"/>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6964" name="Text Box 19">
          <a:extLst>
            <a:ext uri="{FF2B5EF4-FFF2-40B4-BE49-F238E27FC236}">
              <a16:creationId xmlns="" xmlns:a16="http://schemas.microsoft.com/office/drawing/2014/main" id="{257D09BA-E08A-46E3-AA95-08D3F5405E83}"/>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67</xdr:row>
      <xdr:rowOff>504825</xdr:rowOff>
    </xdr:from>
    <xdr:ext cx="95250" cy="442269"/>
    <xdr:sp macro="" textlink="">
      <xdr:nvSpPr>
        <xdr:cNvPr id="6965" name="Text Box 15">
          <a:extLst>
            <a:ext uri="{FF2B5EF4-FFF2-40B4-BE49-F238E27FC236}">
              <a16:creationId xmlns="" xmlns:a16="http://schemas.microsoft.com/office/drawing/2014/main" id="{17664856-010D-4DEF-91F7-432471636588}"/>
            </a:ext>
          </a:extLst>
        </xdr:cNvPr>
        <xdr:cNvSpPr txBox="1">
          <a:spLocks noChangeArrowheads="1"/>
        </xdr:cNvSpPr>
      </xdr:nvSpPr>
      <xdr:spPr bwMode="auto">
        <a:xfrm>
          <a:off x="14554200" y="373761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6966" name="Text Box 16">
          <a:extLst>
            <a:ext uri="{FF2B5EF4-FFF2-40B4-BE49-F238E27FC236}">
              <a16:creationId xmlns="" xmlns:a16="http://schemas.microsoft.com/office/drawing/2014/main" id="{3623FAB9-E85B-41FD-B6B9-FE289C5AC582}"/>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6967" name="Text Box 17">
          <a:extLst>
            <a:ext uri="{FF2B5EF4-FFF2-40B4-BE49-F238E27FC236}">
              <a16:creationId xmlns="" xmlns:a16="http://schemas.microsoft.com/office/drawing/2014/main" id="{2FABB09F-FC1F-4533-B497-E7A468D88FC3}"/>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6968" name="Text Box 18">
          <a:extLst>
            <a:ext uri="{FF2B5EF4-FFF2-40B4-BE49-F238E27FC236}">
              <a16:creationId xmlns="" xmlns:a16="http://schemas.microsoft.com/office/drawing/2014/main" id="{41B1D010-F69E-45D9-9068-EA4508EDE095}"/>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6969" name="Text Box 16">
          <a:extLst>
            <a:ext uri="{FF2B5EF4-FFF2-40B4-BE49-F238E27FC236}">
              <a16:creationId xmlns="" xmlns:a16="http://schemas.microsoft.com/office/drawing/2014/main" id="{43D3B4EE-C2BC-4E55-8F5F-6829858C334E}"/>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6970" name="Text Box 17">
          <a:extLst>
            <a:ext uri="{FF2B5EF4-FFF2-40B4-BE49-F238E27FC236}">
              <a16:creationId xmlns="" xmlns:a16="http://schemas.microsoft.com/office/drawing/2014/main" id="{8D9A9F76-25F0-49A8-A6A0-0A912F25E31C}"/>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6971" name="Text Box 18">
          <a:extLst>
            <a:ext uri="{FF2B5EF4-FFF2-40B4-BE49-F238E27FC236}">
              <a16:creationId xmlns="" xmlns:a16="http://schemas.microsoft.com/office/drawing/2014/main" id="{09C81FDC-D22F-436E-A34D-4A85DD00B7D5}"/>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6972" name="Text Box 19">
          <a:extLst>
            <a:ext uri="{FF2B5EF4-FFF2-40B4-BE49-F238E27FC236}">
              <a16:creationId xmlns="" xmlns:a16="http://schemas.microsoft.com/office/drawing/2014/main" id="{20D47C1F-0FD2-4FFF-8A0A-CF078B237E87}"/>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6973" name="Text Box 16">
          <a:extLst>
            <a:ext uri="{FF2B5EF4-FFF2-40B4-BE49-F238E27FC236}">
              <a16:creationId xmlns="" xmlns:a16="http://schemas.microsoft.com/office/drawing/2014/main" id="{C6358190-09F5-40BA-B64E-B2E3C4FBA1EE}"/>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6974" name="Text Box 17">
          <a:extLst>
            <a:ext uri="{FF2B5EF4-FFF2-40B4-BE49-F238E27FC236}">
              <a16:creationId xmlns="" xmlns:a16="http://schemas.microsoft.com/office/drawing/2014/main" id="{6614AE58-F7F4-41CC-8538-554FBCDD54F7}"/>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6975" name="Text Box 18">
          <a:extLst>
            <a:ext uri="{FF2B5EF4-FFF2-40B4-BE49-F238E27FC236}">
              <a16:creationId xmlns="" xmlns:a16="http://schemas.microsoft.com/office/drawing/2014/main" id="{C064DA65-D3E5-4934-80BA-6234076AD319}"/>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6976" name="Text Box 15">
          <a:extLst>
            <a:ext uri="{FF2B5EF4-FFF2-40B4-BE49-F238E27FC236}">
              <a16:creationId xmlns="" xmlns:a16="http://schemas.microsoft.com/office/drawing/2014/main" id="{4676231F-68B8-4C2A-8AD6-D51B3C643AA2}"/>
            </a:ext>
          </a:extLst>
        </xdr:cNvPr>
        <xdr:cNvSpPr txBox="1">
          <a:spLocks noChangeArrowheads="1"/>
        </xdr:cNvSpPr>
      </xdr:nvSpPr>
      <xdr:spPr bwMode="auto">
        <a:xfrm>
          <a:off x="14582775" y="3808941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6977" name="Text Box 16">
          <a:extLst>
            <a:ext uri="{FF2B5EF4-FFF2-40B4-BE49-F238E27FC236}">
              <a16:creationId xmlns="" xmlns:a16="http://schemas.microsoft.com/office/drawing/2014/main" id="{BD6953B0-C8FE-443C-B571-5EA71EAF2207}"/>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6978" name="Text Box 17">
          <a:extLst>
            <a:ext uri="{FF2B5EF4-FFF2-40B4-BE49-F238E27FC236}">
              <a16:creationId xmlns="" xmlns:a16="http://schemas.microsoft.com/office/drawing/2014/main" id="{95AAD528-22EE-440E-BC5A-9FF232A7DBD1}"/>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6979" name="Text Box 18">
          <a:extLst>
            <a:ext uri="{FF2B5EF4-FFF2-40B4-BE49-F238E27FC236}">
              <a16:creationId xmlns="" xmlns:a16="http://schemas.microsoft.com/office/drawing/2014/main" id="{5AA1B07D-A865-45CC-8194-3FA76B23EA18}"/>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6980" name="Text Box 19">
          <a:extLst>
            <a:ext uri="{FF2B5EF4-FFF2-40B4-BE49-F238E27FC236}">
              <a16:creationId xmlns="" xmlns:a16="http://schemas.microsoft.com/office/drawing/2014/main" id="{E79702B2-9B8D-4B59-9BEE-9ED3014F6024}"/>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6981" name="Text Box 16">
          <a:extLst>
            <a:ext uri="{FF2B5EF4-FFF2-40B4-BE49-F238E27FC236}">
              <a16:creationId xmlns="" xmlns:a16="http://schemas.microsoft.com/office/drawing/2014/main" id="{5D7137C3-7B88-4A61-B93C-4BBDD36DC0E6}"/>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6982" name="Text Box 17">
          <a:extLst>
            <a:ext uri="{FF2B5EF4-FFF2-40B4-BE49-F238E27FC236}">
              <a16:creationId xmlns="" xmlns:a16="http://schemas.microsoft.com/office/drawing/2014/main" id="{4DFB888B-5CC5-466B-A060-2955F30410E7}"/>
            </a:ext>
          </a:extLst>
        </xdr:cNvPr>
        <xdr:cNvSpPr txBox="1">
          <a:spLocks noChangeArrowheads="1"/>
        </xdr:cNvSpPr>
      </xdr:nvSpPr>
      <xdr:spPr bwMode="auto">
        <a:xfrm>
          <a:off x="14554200"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69</xdr:row>
      <xdr:rowOff>15875</xdr:rowOff>
    </xdr:from>
    <xdr:ext cx="95250" cy="171450"/>
    <xdr:sp macro="" textlink="">
      <xdr:nvSpPr>
        <xdr:cNvPr id="6983" name="Text Box 18">
          <a:extLst>
            <a:ext uri="{FF2B5EF4-FFF2-40B4-BE49-F238E27FC236}">
              <a16:creationId xmlns="" xmlns:a16="http://schemas.microsoft.com/office/drawing/2014/main" id="{75F2D995-D9A0-43A4-8033-006F13F48944}"/>
            </a:ext>
          </a:extLst>
        </xdr:cNvPr>
        <xdr:cNvSpPr txBox="1">
          <a:spLocks noChangeArrowheads="1"/>
        </xdr:cNvSpPr>
      </xdr:nvSpPr>
      <xdr:spPr bwMode="auto">
        <a:xfrm>
          <a:off x="14546262" y="37934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6984" name="Text Box 16">
          <a:extLst>
            <a:ext uri="{FF2B5EF4-FFF2-40B4-BE49-F238E27FC236}">
              <a16:creationId xmlns="" xmlns:a16="http://schemas.microsoft.com/office/drawing/2014/main" id="{14DB02B7-1C4B-419B-A864-73A8F6079FB9}"/>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6985" name="Text Box 17">
          <a:extLst>
            <a:ext uri="{FF2B5EF4-FFF2-40B4-BE49-F238E27FC236}">
              <a16:creationId xmlns="" xmlns:a16="http://schemas.microsoft.com/office/drawing/2014/main" id="{8712414E-4AFB-4162-B718-18AEF1083C24}"/>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6986" name="Text Box 18">
          <a:extLst>
            <a:ext uri="{FF2B5EF4-FFF2-40B4-BE49-F238E27FC236}">
              <a16:creationId xmlns="" xmlns:a16="http://schemas.microsoft.com/office/drawing/2014/main" id="{A7EE9B7A-FAA1-4F97-8660-BD6C48D52299}"/>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6987" name="Text Box 19">
          <a:extLst>
            <a:ext uri="{FF2B5EF4-FFF2-40B4-BE49-F238E27FC236}">
              <a16:creationId xmlns="" xmlns:a16="http://schemas.microsoft.com/office/drawing/2014/main" id="{758F1C7E-145A-4F5D-B3B1-985B5E391559}"/>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6988" name="Text Box 16">
          <a:extLst>
            <a:ext uri="{FF2B5EF4-FFF2-40B4-BE49-F238E27FC236}">
              <a16:creationId xmlns="" xmlns:a16="http://schemas.microsoft.com/office/drawing/2014/main" id="{E42CF297-7020-48A7-9A38-6E59B4271ACA}"/>
            </a:ext>
          </a:extLst>
        </xdr:cNvPr>
        <xdr:cNvSpPr txBox="1">
          <a:spLocks noChangeArrowheads="1"/>
        </xdr:cNvSpPr>
      </xdr:nvSpPr>
      <xdr:spPr bwMode="auto">
        <a:xfrm>
          <a:off x="17668875" y="37919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6989" name="Text Box 15">
          <a:extLst>
            <a:ext uri="{FF2B5EF4-FFF2-40B4-BE49-F238E27FC236}">
              <a16:creationId xmlns="" xmlns:a16="http://schemas.microsoft.com/office/drawing/2014/main" id="{0889001D-E049-400C-8825-986B84681A3B}"/>
            </a:ext>
          </a:extLst>
        </xdr:cNvPr>
        <xdr:cNvSpPr txBox="1">
          <a:spLocks noChangeArrowheads="1"/>
        </xdr:cNvSpPr>
      </xdr:nvSpPr>
      <xdr:spPr bwMode="auto">
        <a:xfrm>
          <a:off x="14582775" y="3808941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6990" name="Text Box 15">
          <a:extLst>
            <a:ext uri="{FF2B5EF4-FFF2-40B4-BE49-F238E27FC236}">
              <a16:creationId xmlns="" xmlns:a16="http://schemas.microsoft.com/office/drawing/2014/main" id="{6A59F11F-41F3-494B-9048-4E6F5E6AA8C1}"/>
            </a:ext>
          </a:extLst>
        </xdr:cNvPr>
        <xdr:cNvSpPr txBox="1">
          <a:spLocks noChangeArrowheads="1"/>
        </xdr:cNvSpPr>
      </xdr:nvSpPr>
      <xdr:spPr bwMode="auto">
        <a:xfrm>
          <a:off x="14554200" y="384238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6991" name="Text Box 15">
          <a:extLst>
            <a:ext uri="{FF2B5EF4-FFF2-40B4-BE49-F238E27FC236}">
              <a16:creationId xmlns="" xmlns:a16="http://schemas.microsoft.com/office/drawing/2014/main" id="{64251CEB-7391-4DB5-BC45-72FA798FC4D0}"/>
            </a:ext>
          </a:extLst>
        </xdr:cNvPr>
        <xdr:cNvSpPr txBox="1">
          <a:spLocks noChangeArrowheads="1"/>
        </xdr:cNvSpPr>
      </xdr:nvSpPr>
      <xdr:spPr bwMode="auto">
        <a:xfrm>
          <a:off x="14582775" y="3808941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6992" name="Text Box 15">
          <a:extLst>
            <a:ext uri="{FF2B5EF4-FFF2-40B4-BE49-F238E27FC236}">
              <a16:creationId xmlns="" xmlns:a16="http://schemas.microsoft.com/office/drawing/2014/main" id="{805DF151-7480-4789-9AAA-BDEBADC2DF75}"/>
            </a:ext>
          </a:extLst>
        </xdr:cNvPr>
        <xdr:cNvSpPr txBox="1">
          <a:spLocks noChangeArrowheads="1"/>
        </xdr:cNvSpPr>
      </xdr:nvSpPr>
      <xdr:spPr bwMode="auto">
        <a:xfrm>
          <a:off x="14554200" y="384238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213632"/>
    <xdr:sp macro="" textlink="">
      <xdr:nvSpPr>
        <xdr:cNvPr id="6993" name="Text Box 15">
          <a:extLst>
            <a:ext uri="{FF2B5EF4-FFF2-40B4-BE49-F238E27FC236}">
              <a16:creationId xmlns="" xmlns:a16="http://schemas.microsoft.com/office/drawing/2014/main" id="{542FF1CD-80D6-49BE-9CB1-6D72A78851E6}"/>
            </a:ext>
          </a:extLst>
        </xdr:cNvPr>
        <xdr:cNvSpPr txBox="1">
          <a:spLocks noChangeArrowheads="1"/>
        </xdr:cNvSpPr>
      </xdr:nvSpPr>
      <xdr:spPr bwMode="auto">
        <a:xfrm>
          <a:off x="14554200" y="384238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6994" name="Text Box 15">
          <a:extLst>
            <a:ext uri="{FF2B5EF4-FFF2-40B4-BE49-F238E27FC236}">
              <a16:creationId xmlns="" xmlns:a16="http://schemas.microsoft.com/office/drawing/2014/main" id="{ECAD88E5-002B-420D-97AB-17CDE206FD22}"/>
            </a:ext>
          </a:extLst>
        </xdr:cNvPr>
        <xdr:cNvSpPr txBox="1">
          <a:spLocks noChangeArrowheads="1"/>
        </xdr:cNvSpPr>
      </xdr:nvSpPr>
      <xdr:spPr bwMode="auto">
        <a:xfrm>
          <a:off x="14554200" y="39995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6995" name="Text Box 15">
          <a:extLst>
            <a:ext uri="{FF2B5EF4-FFF2-40B4-BE49-F238E27FC236}">
              <a16:creationId xmlns="" xmlns:a16="http://schemas.microsoft.com/office/drawing/2014/main" id="{57FC7BE9-26D0-4B9C-8909-E3EB29CC6B9E}"/>
            </a:ext>
          </a:extLst>
        </xdr:cNvPr>
        <xdr:cNvSpPr txBox="1">
          <a:spLocks noChangeArrowheads="1"/>
        </xdr:cNvSpPr>
      </xdr:nvSpPr>
      <xdr:spPr bwMode="auto">
        <a:xfrm>
          <a:off x="14554200" y="384238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6996" name="Text Box 15">
          <a:extLst>
            <a:ext uri="{FF2B5EF4-FFF2-40B4-BE49-F238E27FC236}">
              <a16:creationId xmlns="" xmlns:a16="http://schemas.microsoft.com/office/drawing/2014/main" id="{38B9EFCC-80E3-499E-8976-0F687D27BC6F}"/>
            </a:ext>
          </a:extLst>
        </xdr:cNvPr>
        <xdr:cNvSpPr txBox="1">
          <a:spLocks noChangeArrowheads="1"/>
        </xdr:cNvSpPr>
      </xdr:nvSpPr>
      <xdr:spPr bwMode="auto">
        <a:xfrm>
          <a:off x="14554200" y="384238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213632"/>
    <xdr:sp macro="" textlink="">
      <xdr:nvSpPr>
        <xdr:cNvPr id="6997" name="Text Box 15">
          <a:extLst>
            <a:ext uri="{FF2B5EF4-FFF2-40B4-BE49-F238E27FC236}">
              <a16:creationId xmlns="" xmlns:a16="http://schemas.microsoft.com/office/drawing/2014/main" id="{A446E425-D015-4D7D-9023-97F682F58610}"/>
            </a:ext>
          </a:extLst>
        </xdr:cNvPr>
        <xdr:cNvSpPr txBox="1">
          <a:spLocks noChangeArrowheads="1"/>
        </xdr:cNvSpPr>
      </xdr:nvSpPr>
      <xdr:spPr bwMode="auto">
        <a:xfrm>
          <a:off x="14554200" y="384238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71</xdr:row>
      <xdr:rowOff>504825</xdr:rowOff>
    </xdr:from>
    <xdr:ext cx="95250" cy="442269"/>
    <xdr:sp macro="" textlink="">
      <xdr:nvSpPr>
        <xdr:cNvPr id="6998" name="Text Box 15">
          <a:extLst>
            <a:ext uri="{FF2B5EF4-FFF2-40B4-BE49-F238E27FC236}">
              <a16:creationId xmlns="" xmlns:a16="http://schemas.microsoft.com/office/drawing/2014/main" id="{2EF23F49-A450-4312-9B07-6C80BD0FD40F}"/>
            </a:ext>
          </a:extLst>
        </xdr:cNvPr>
        <xdr:cNvSpPr txBox="1">
          <a:spLocks noChangeArrowheads="1"/>
        </xdr:cNvSpPr>
      </xdr:nvSpPr>
      <xdr:spPr bwMode="auto">
        <a:xfrm>
          <a:off x="14554200" y="394716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6999" name="Text Box 16">
          <a:extLst>
            <a:ext uri="{FF2B5EF4-FFF2-40B4-BE49-F238E27FC236}">
              <a16:creationId xmlns="" xmlns:a16="http://schemas.microsoft.com/office/drawing/2014/main" id="{3502BD0D-B485-45A6-8ADA-8CDF627E4FA3}"/>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7000" name="Text Box 17">
          <a:extLst>
            <a:ext uri="{FF2B5EF4-FFF2-40B4-BE49-F238E27FC236}">
              <a16:creationId xmlns="" xmlns:a16="http://schemas.microsoft.com/office/drawing/2014/main" id="{5903426D-97E8-425F-AA64-B1CF28779859}"/>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7001" name="Text Box 18">
          <a:extLst>
            <a:ext uri="{FF2B5EF4-FFF2-40B4-BE49-F238E27FC236}">
              <a16:creationId xmlns="" xmlns:a16="http://schemas.microsoft.com/office/drawing/2014/main" id="{1FAA40E4-2EB2-4EFD-A25F-F4FA7FEB2B09}"/>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7002" name="Text Box 19">
          <a:extLst>
            <a:ext uri="{FF2B5EF4-FFF2-40B4-BE49-F238E27FC236}">
              <a16:creationId xmlns="" xmlns:a16="http://schemas.microsoft.com/office/drawing/2014/main" id="{A9CFAB3A-C660-4384-B990-6ED2BD763735}"/>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442269"/>
    <xdr:sp macro="" textlink="">
      <xdr:nvSpPr>
        <xdr:cNvPr id="7003" name="Text Box 15">
          <a:extLst>
            <a:ext uri="{FF2B5EF4-FFF2-40B4-BE49-F238E27FC236}">
              <a16:creationId xmlns="" xmlns:a16="http://schemas.microsoft.com/office/drawing/2014/main" id="{F45CC6A7-B41B-4140-B465-5D2711A3EC56}"/>
            </a:ext>
          </a:extLst>
        </xdr:cNvPr>
        <xdr:cNvSpPr txBox="1">
          <a:spLocks noChangeArrowheads="1"/>
        </xdr:cNvSpPr>
      </xdr:nvSpPr>
      <xdr:spPr bwMode="auto">
        <a:xfrm>
          <a:off x="14554200" y="4001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7004" name="Text Box 15">
          <a:extLst>
            <a:ext uri="{FF2B5EF4-FFF2-40B4-BE49-F238E27FC236}">
              <a16:creationId xmlns="" xmlns:a16="http://schemas.microsoft.com/office/drawing/2014/main" id="{695FBD4F-9446-45C6-8C4D-0EEF907E885F}"/>
            </a:ext>
          </a:extLst>
        </xdr:cNvPr>
        <xdr:cNvSpPr txBox="1">
          <a:spLocks noChangeArrowheads="1"/>
        </xdr:cNvSpPr>
      </xdr:nvSpPr>
      <xdr:spPr bwMode="auto">
        <a:xfrm>
          <a:off x="14554200" y="39995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7005" name="Text Box 16">
          <a:extLst>
            <a:ext uri="{FF2B5EF4-FFF2-40B4-BE49-F238E27FC236}">
              <a16:creationId xmlns="" xmlns:a16="http://schemas.microsoft.com/office/drawing/2014/main" id="{1D903D09-7028-47C9-81AF-025EA9B2F2EC}"/>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7006" name="Text Box 17">
          <a:extLst>
            <a:ext uri="{FF2B5EF4-FFF2-40B4-BE49-F238E27FC236}">
              <a16:creationId xmlns="" xmlns:a16="http://schemas.microsoft.com/office/drawing/2014/main" id="{0F56A5CA-F891-49EE-AE6E-4B6BE6048CBC}"/>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7007" name="Text Box 18">
          <a:extLst>
            <a:ext uri="{FF2B5EF4-FFF2-40B4-BE49-F238E27FC236}">
              <a16:creationId xmlns="" xmlns:a16="http://schemas.microsoft.com/office/drawing/2014/main" id="{B143C9B0-F10C-4A6C-9B12-DEBB3287DD5C}"/>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213632"/>
    <xdr:sp macro="" textlink="">
      <xdr:nvSpPr>
        <xdr:cNvPr id="7008" name="Text Box 15">
          <a:extLst>
            <a:ext uri="{FF2B5EF4-FFF2-40B4-BE49-F238E27FC236}">
              <a16:creationId xmlns="" xmlns:a16="http://schemas.microsoft.com/office/drawing/2014/main" id="{D01FC284-2DB7-4160-81E8-AE089F5D7B19}"/>
            </a:ext>
          </a:extLst>
        </xdr:cNvPr>
        <xdr:cNvSpPr txBox="1">
          <a:spLocks noChangeArrowheads="1"/>
        </xdr:cNvSpPr>
      </xdr:nvSpPr>
      <xdr:spPr bwMode="auto">
        <a:xfrm>
          <a:off x="14554200" y="4001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7009" name="Text Box 16">
          <a:extLst>
            <a:ext uri="{FF2B5EF4-FFF2-40B4-BE49-F238E27FC236}">
              <a16:creationId xmlns="" xmlns:a16="http://schemas.microsoft.com/office/drawing/2014/main" id="{807A3497-4A20-463C-AC8C-7BC4E46C00CF}"/>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7010" name="Text Box 17">
          <a:extLst>
            <a:ext uri="{FF2B5EF4-FFF2-40B4-BE49-F238E27FC236}">
              <a16:creationId xmlns="" xmlns:a16="http://schemas.microsoft.com/office/drawing/2014/main" id="{062F31B4-5126-4DBD-BFAB-CBC8F1EF37D2}"/>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7011" name="Text Box 18">
          <a:extLst>
            <a:ext uri="{FF2B5EF4-FFF2-40B4-BE49-F238E27FC236}">
              <a16:creationId xmlns="" xmlns:a16="http://schemas.microsoft.com/office/drawing/2014/main" id="{8735DB56-5D1F-4440-8A38-E83D24D005E7}"/>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7012" name="Text Box 19">
          <a:extLst>
            <a:ext uri="{FF2B5EF4-FFF2-40B4-BE49-F238E27FC236}">
              <a16:creationId xmlns="" xmlns:a16="http://schemas.microsoft.com/office/drawing/2014/main" id="{78F575C0-5F33-4D6C-98F8-70F93C37FCD8}"/>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7013" name="Text Box 16">
          <a:extLst>
            <a:ext uri="{FF2B5EF4-FFF2-40B4-BE49-F238E27FC236}">
              <a16:creationId xmlns="" xmlns:a16="http://schemas.microsoft.com/office/drawing/2014/main" id="{EC274561-E39F-4F7C-8DF7-D22A1EDB6366}"/>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7014" name="Text Box 17">
          <a:extLst>
            <a:ext uri="{FF2B5EF4-FFF2-40B4-BE49-F238E27FC236}">
              <a16:creationId xmlns="" xmlns:a16="http://schemas.microsoft.com/office/drawing/2014/main" id="{1738D14B-68C1-45FB-8C7D-5FB92F933D51}"/>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7015" name="Text Box 18">
          <a:extLst>
            <a:ext uri="{FF2B5EF4-FFF2-40B4-BE49-F238E27FC236}">
              <a16:creationId xmlns="" xmlns:a16="http://schemas.microsoft.com/office/drawing/2014/main" id="{5CE9B725-248A-4771-A0C4-DC0BE963C30E}"/>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7016" name="Text Box 19">
          <a:extLst>
            <a:ext uri="{FF2B5EF4-FFF2-40B4-BE49-F238E27FC236}">
              <a16:creationId xmlns="" xmlns:a16="http://schemas.microsoft.com/office/drawing/2014/main" id="{13743FEF-CBC6-4FA6-BC62-608F127F4593}"/>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7017" name="Text Box 16">
          <a:extLst>
            <a:ext uri="{FF2B5EF4-FFF2-40B4-BE49-F238E27FC236}">
              <a16:creationId xmlns="" xmlns:a16="http://schemas.microsoft.com/office/drawing/2014/main" id="{674095EC-9578-4865-9A0F-36190AC29189}"/>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7018" name="Text Box 17">
          <a:extLst>
            <a:ext uri="{FF2B5EF4-FFF2-40B4-BE49-F238E27FC236}">
              <a16:creationId xmlns="" xmlns:a16="http://schemas.microsoft.com/office/drawing/2014/main" id="{5C08573E-B28F-47C8-9C39-EB3E4758342E}"/>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7019" name="Text Box 18">
          <a:extLst>
            <a:ext uri="{FF2B5EF4-FFF2-40B4-BE49-F238E27FC236}">
              <a16:creationId xmlns="" xmlns:a16="http://schemas.microsoft.com/office/drawing/2014/main" id="{FE26DACB-2D42-4C42-A85C-58CAB1B79D5B}"/>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7020" name="Text Box 19">
          <a:extLst>
            <a:ext uri="{FF2B5EF4-FFF2-40B4-BE49-F238E27FC236}">
              <a16:creationId xmlns="" xmlns:a16="http://schemas.microsoft.com/office/drawing/2014/main" id="{12944DB6-EC6C-4F90-828D-0B360E2F5FC1}"/>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7021" name="Text Box 15">
          <a:extLst>
            <a:ext uri="{FF2B5EF4-FFF2-40B4-BE49-F238E27FC236}">
              <a16:creationId xmlns="" xmlns:a16="http://schemas.microsoft.com/office/drawing/2014/main" id="{5979D85B-49E6-4AF3-A6E3-2AB045B442B3}"/>
            </a:ext>
          </a:extLst>
        </xdr:cNvPr>
        <xdr:cNvSpPr txBox="1">
          <a:spLocks noChangeArrowheads="1"/>
        </xdr:cNvSpPr>
      </xdr:nvSpPr>
      <xdr:spPr bwMode="auto">
        <a:xfrm>
          <a:off x="14554200" y="415671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7022" name="Text Box 16">
          <a:extLst>
            <a:ext uri="{FF2B5EF4-FFF2-40B4-BE49-F238E27FC236}">
              <a16:creationId xmlns="" xmlns:a16="http://schemas.microsoft.com/office/drawing/2014/main" id="{DB256B51-832F-4DC2-9F4C-A329196F3F63}"/>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7023" name="Text Box 17">
          <a:extLst>
            <a:ext uri="{FF2B5EF4-FFF2-40B4-BE49-F238E27FC236}">
              <a16:creationId xmlns="" xmlns:a16="http://schemas.microsoft.com/office/drawing/2014/main" id="{29F00D89-726D-4ACA-A668-B7DA3812BBAE}"/>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7024" name="Text Box 18">
          <a:extLst>
            <a:ext uri="{FF2B5EF4-FFF2-40B4-BE49-F238E27FC236}">
              <a16:creationId xmlns="" xmlns:a16="http://schemas.microsoft.com/office/drawing/2014/main" id="{50E3568A-3968-4C8E-837B-5F33B3F5C18F}"/>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7025" name="Text Box 16">
          <a:extLst>
            <a:ext uri="{FF2B5EF4-FFF2-40B4-BE49-F238E27FC236}">
              <a16:creationId xmlns="" xmlns:a16="http://schemas.microsoft.com/office/drawing/2014/main" id="{82EFEDC1-DAF7-4582-A769-ED04C5AF677E}"/>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7026" name="Text Box 17">
          <a:extLst>
            <a:ext uri="{FF2B5EF4-FFF2-40B4-BE49-F238E27FC236}">
              <a16:creationId xmlns="" xmlns:a16="http://schemas.microsoft.com/office/drawing/2014/main" id="{692863A3-092D-40EC-B65F-E0ED7D8C0BCC}"/>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7027" name="Text Box 18">
          <a:extLst>
            <a:ext uri="{FF2B5EF4-FFF2-40B4-BE49-F238E27FC236}">
              <a16:creationId xmlns="" xmlns:a16="http://schemas.microsoft.com/office/drawing/2014/main" id="{926BC88D-D056-413F-A6D2-FE9B7729A7EF}"/>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7028" name="Text Box 19">
          <a:extLst>
            <a:ext uri="{FF2B5EF4-FFF2-40B4-BE49-F238E27FC236}">
              <a16:creationId xmlns="" xmlns:a16="http://schemas.microsoft.com/office/drawing/2014/main" id="{D6D85F31-8E04-4CE9-AA76-871BFEE6B5A8}"/>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7029" name="Text Box 16">
          <a:extLst>
            <a:ext uri="{FF2B5EF4-FFF2-40B4-BE49-F238E27FC236}">
              <a16:creationId xmlns="" xmlns:a16="http://schemas.microsoft.com/office/drawing/2014/main" id="{319CCCCB-FDFB-457E-8A56-326CDC59C9E5}"/>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7030" name="Text Box 17">
          <a:extLst>
            <a:ext uri="{FF2B5EF4-FFF2-40B4-BE49-F238E27FC236}">
              <a16:creationId xmlns="" xmlns:a16="http://schemas.microsoft.com/office/drawing/2014/main" id="{8678C7F8-37F2-4E01-BE8D-03DB3D407AFC}"/>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7031" name="Text Box 18">
          <a:extLst>
            <a:ext uri="{FF2B5EF4-FFF2-40B4-BE49-F238E27FC236}">
              <a16:creationId xmlns="" xmlns:a16="http://schemas.microsoft.com/office/drawing/2014/main" id="{C66A9908-ADA5-40F2-97CE-D1CD2F5B8249}"/>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7032" name="Text Box 19">
          <a:extLst>
            <a:ext uri="{FF2B5EF4-FFF2-40B4-BE49-F238E27FC236}">
              <a16:creationId xmlns="" xmlns:a16="http://schemas.microsoft.com/office/drawing/2014/main" id="{C39D0DF3-B818-449A-BFB9-BC4572597EAB}"/>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7033" name="Text Box 15">
          <a:extLst>
            <a:ext uri="{FF2B5EF4-FFF2-40B4-BE49-F238E27FC236}">
              <a16:creationId xmlns="" xmlns:a16="http://schemas.microsoft.com/office/drawing/2014/main" id="{366E9348-0781-46B0-BDBA-3340EC3EF523}"/>
            </a:ext>
          </a:extLst>
        </xdr:cNvPr>
        <xdr:cNvSpPr txBox="1">
          <a:spLocks noChangeArrowheads="1"/>
        </xdr:cNvSpPr>
      </xdr:nvSpPr>
      <xdr:spPr bwMode="auto">
        <a:xfrm>
          <a:off x="14554200" y="42090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7034" name="Text Box 15">
          <a:extLst>
            <a:ext uri="{FF2B5EF4-FFF2-40B4-BE49-F238E27FC236}">
              <a16:creationId xmlns="" xmlns:a16="http://schemas.microsoft.com/office/drawing/2014/main" id="{8A685928-6241-41EE-9D37-6E2C8B7B4796}"/>
            </a:ext>
          </a:extLst>
        </xdr:cNvPr>
        <xdr:cNvSpPr txBox="1">
          <a:spLocks noChangeArrowheads="1"/>
        </xdr:cNvSpPr>
      </xdr:nvSpPr>
      <xdr:spPr bwMode="auto">
        <a:xfrm>
          <a:off x="14554200" y="42090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7035" name="Text Box 16">
          <a:extLst>
            <a:ext uri="{FF2B5EF4-FFF2-40B4-BE49-F238E27FC236}">
              <a16:creationId xmlns="" xmlns:a16="http://schemas.microsoft.com/office/drawing/2014/main" id="{BA827188-0980-4360-B50C-61FCB6687004}"/>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7036" name="Text Box 17">
          <a:extLst>
            <a:ext uri="{FF2B5EF4-FFF2-40B4-BE49-F238E27FC236}">
              <a16:creationId xmlns="" xmlns:a16="http://schemas.microsoft.com/office/drawing/2014/main" id="{2EBCF7D0-C7E7-4B1D-92B6-635D789DE890}"/>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7037" name="Text Box 18">
          <a:extLst>
            <a:ext uri="{FF2B5EF4-FFF2-40B4-BE49-F238E27FC236}">
              <a16:creationId xmlns="" xmlns:a16="http://schemas.microsoft.com/office/drawing/2014/main" id="{420A0651-9226-47B3-B2E2-AB9D89ACD20F}"/>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7038" name="Text Box 19">
          <a:extLst>
            <a:ext uri="{FF2B5EF4-FFF2-40B4-BE49-F238E27FC236}">
              <a16:creationId xmlns="" xmlns:a16="http://schemas.microsoft.com/office/drawing/2014/main" id="{9023ACCB-6CFB-4A28-9BB8-5892916217BF}"/>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7039" name="Text Box 16">
          <a:extLst>
            <a:ext uri="{FF2B5EF4-FFF2-40B4-BE49-F238E27FC236}">
              <a16:creationId xmlns="" xmlns:a16="http://schemas.microsoft.com/office/drawing/2014/main" id="{C719C3C6-2F26-4DF2-A208-BFBA7F235421}"/>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7040" name="Text Box 17">
          <a:extLst>
            <a:ext uri="{FF2B5EF4-FFF2-40B4-BE49-F238E27FC236}">
              <a16:creationId xmlns="" xmlns:a16="http://schemas.microsoft.com/office/drawing/2014/main" id="{34025201-D582-49B5-A571-61C688C78BFA}"/>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7041" name="Text Box 18">
          <a:extLst>
            <a:ext uri="{FF2B5EF4-FFF2-40B4-BE49-F238E27FC236}">
              <a16:creationId xmlns="" xmlns:a16="http://schemas.microsoft.com/office/drawing/2014/main" id="{4140A26A-D2EF-48A5-922C-2199F8D8C9B7}"/>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7042" name="Text Box 16">
          <a:extLst>
            <a:ext uri="{FF2B5EF4-FFF2-40B4-BE49-F238E27FC236}">
              <a16:creationId xmlns="" xmlns:a16="http://schemas.microsoft.com/office/drawing/2014/main" id="{90713EFE-1383-46B9-8B6B-2C259BE6E935}"/>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7043" name="Text Box 17">
          <a:extLst>
            <a:ext uri="{FF2B5EF4-FFF2-40B4-BE49-F238E27FC236}">
              <a16:creationId xmlns="" xmlns:a16="http://schemas.microsoft.com/office/drawing/2014/main" id="{1AA60EB2-887C-449D-982B-7622ADED9B93}"/>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7044" name="Text Box 18">
          <a:extLst>
            <a:ext uri="{FF2B5EF4-FFF2-40B4-BE49-F238E27FC236}">
              <a16:creationId xmlns="" xmlns:a16="http://schemas.microsoft.com/office/drawing/2014/main" id="{16EBDCD7-DEB7-4498-A96B-968AE982D3E9}"/>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7045" name="Text Box 19">
          <a:extLst>
            <a:ext uri="{FF2B5EF4-FFF2-40B4-BE49-F238E27FC236}">
              <a16:creationId xmlns="" xmlns:a16="http://schemas.microsoft.com/office/drawing/2014/main" id="{055AEB61-5AF6-4F81-A10B-7A1D2735D9D2}"/>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7046" name="Text Box 16">
          <a:extLst>
            <a:ext uri="{FF2B5EF4-FFF2-40B4-BE49-F238E27FC236}">
              <a16:creationId xmlns="" xmlns:a16="http://schemas.microsoft.com/office/drawing/2014/main" id="{5229CAD1-3EF8-4BC8-901C-EE1DB06D9B67}"/>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7047" name="Text Box 17">
          <a:extLst>
            <a:ext uri="{FF2B5EF4-FFF2-40B4-BE49-F238E27FC236}">
              <a16:creationId xmlns="" xmlns:a16="http://schemas.microsoft.com/office/drawing/2014/main" id="{B7C74284-710B-4941-B31F-7973C972B9E6}"/>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7048" name="Text Box 18">
          <a:extLst>
            <a:ext uri="{FF2B5EF4-FFF2-40B4-BE49-F238E27FC236}">
              <a16:creationId xmlns="" xmlns:a16="http://schemas.microsoft.com/office/drawing/2014/main" id="{85D0D9D8-227E-4982-AFCA-B224873EECD1}"/>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7049" name="Text Box 19">
          <a:extLst>
            <a:ext uri="{FF2B5EF4-FFF2-40B4-BE49-F238E27FC236}">
              <a16:creationId xmlns="" xmlns:a16="http://schemas.microsoft.com/office/drawing/2014/main" id="{95F18FC4-2295-451A-905E-FF5AC5ED4463}"/>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7050" name="Text Box 16">
          <a:extLst>
            <a:ext uri="{FF2B5EF4-FFF2-40B4-BE49-F238E27FC236}">
              <a16:creationId xmlns="" xmlns:a16="http://schemas.microsoft.com/office/drawing/2014/main" id="{6F5CC872-ED25-4BED-B0A7-1CD31750FE00}"/>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7051" name="Text Box 17">
          <a:extLst>
            <a:ext uri="{FF2B5EF4-FFF2-40B4-BE49-F238E27FC236}">
              <a16:creationId xmlns="" xmlns:a16="http://schemas.microsoft.com/office/drawing/2014/main" id="{AE00E191-8DF9-4F85-B957-5FB4603EBF63}"/>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7052" name="Text Box 18">
          <a:extLst>
            <a:ext uri="{FF2B5EF4-FFF2-40B4-BE49-F238E27FC236}">
              <a16:creationId xmlns="" xmlns:a16="http://schemas.microsoft.com/office/drawing/2014/main" id="{19794298-26A8-4B02-A950-33F6B03F0A4F}"/>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7053" name="Text Box 19">
          <a:extLst>
            <a:ext uri="{FF2B5EF4-FFF2-40B4-BE49-F238E27FC236}">
              <a16:creationId xmlns="" xmlns:a16="http://schemas.microsoft.com/office/drawing/2014/main" id="{B99D147C-0FD6-4956-8780-1B7D6DBAA22C}"/>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7054" name="Text Box 16">
          <a:extLst>
            <a:ext uri="{FF2B5EF4-FFF2-40B4-BE49-F238E27FC236}">
              <a16:creationId xmlns="" xmlns:a16="http://schemas.microsoft.com/office/drawing/2014/main" id="{B02BAC1F-67F2-4023-862D-604109200A66}"/>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7055" name="Text Box 17">
          <a:extLst>
            <a:ext uri="{FF2B5EF4-FFF2-40B4-BE49-F238E27FC236}">
              <a16:creationId xmlns="" xmlns:a16="http://schemas.microsoft.com/office/drawing/2014/main" id="{DB6BAD96-D320-492F-A05D-1FD621DD4A09}"/>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7056" name="Text Box 18">
          <a:extLst>
            <a:ext uri="{FF2B5EF4-FFF2-40B4-BE49-F238E27FC236}">
              <a16:creationId xmlns="" xmlns:a16="http://schemas.microsoft.com/office/drawing/2014/main" id="{E00E818C-EA16-4C8E-A576-0F69D1803846}"/>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7057" name="Text Box 16">
          <a:extLst>
            <a:ext uri="{FF2B5EF4-FFF2-40B4-BE49-F238E27FC236}">
              <a16:creationId xmlns="" xmlns:a16="http://schemas.microsoft.com/office/drawing/2014/main" id="{2058EA59-D26F-4D82-8047-ADEF5A277281}"/>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7058" name="Text Box 17">
          <a:extLst>
            <a:ext uri="{FF2B5EF4-FFF2-40B4-BE49-F238E27FC236}">
              <a16:creationId xmlns="" xmlns:a16="http://schemas.microsoft.com/office/drawing/2014/main" id="{AEA9DB07-5718-48F5-8283-1840FBE5CA65}"/>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7059" name="Text Box 18">
          <a:extLst>
            <a:ext uri="{FF2B5EF4-FFF2-40B4-BE49-F238E27FC236}">
              <a16:creationId xmlns="" xmlns:a16="http://schemas.microsoft.com/office/drawing/2014/main" id="{DFDFD163-B594-4C9D-89F5-0B4A3E440B71}"/>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7060" name="Text Box 19">
          <a:extLst>
            <a:ext uri="{FF2B5EF4-FFF2-40B4-BE49-F238E27FC236}">
              <a16:creationId xmlns="" xmlns:a16="http://schemas.microsoft.com/office/drawing/2014/main" id="{A4E0BB1F-6419-4D5B-A4E0-79A9B9DD0927}"/>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7061" name="Text Box 16">
          <a:extLst>
            <a:ext uri="{FF2B5EF4-FFF2-40B4-BE49-F238E27FC236}">
              <a16:creationId xmlns="" xmlns:a16="http://schemas.microsoft.com/office/drawing/2014/main" id="{DC25882E-2642-41D6-AB0C-D88EC087BCF9}"/>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7062" name="Text Box 17">
          <a:extLst>
            <a:ext uri="{FF2B5EF4-FFF2-40B4-BE49-F238E27FC236}">
              <a16:creationId xmlns="" xmlns:a16="http://schemas.microsoft.com/office/drawing/2014/main" id="{31A4B2E8-EC91-4014-A7B2-B44C4E8A7156}"/>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7063" name="Text Box 18">
          <a:extLst>
            <a:ext uri="{FF2B5EF4-FFF2-40B4-BE49-F238E27FC236}">
              <a16:creationId xmlns="" xmlns:a16="http://schemas.microsoft.com/office/drawing/2014/main" id="{051B8D47-74AD-4BE7-8F5A-37E138FDB7AD}"/>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0</xdr:rowOff>
    </xdr:from>
    <xdr:ext cx="95250" cy="213632"/>
    <xdr:sp macro="" textlink="">
      <xdr:nvSpPr>
        <xdr:cNvPr id="7064" name="Text Box 15">
          <a:extLst>
            <a:ext uri="{FF2B5EF4-FFF2-40B4-BE49-F238E27FC236}">
              <a16:creationId xmlns="" xmlns:a16="http://schemas.microsoft.com/office/drawing/2014/main" id="{0729EA1A-667C-4C3B-9FDF-03EB8EFD52F5}"/>
            </a:ext>
          </a:extLst>
        </xdr:cNvPr>
        <xdr:cNvSpPr txBox="1">
          <a:spLocks noChangeArrowheads="1"/>
        </xdr:cNvSpPr>
      </xdr:nvSpPr>
      <xdr:spPr bwMode="auto">
        <a:xfrm>
          <a:off x="14582775" y="4001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7065" name="Text Box 16">
          <a:extLst>
            <a:ext uri="{FF2B5EF4-FFF2-40B4-BE49-F238E27FC236}">
              <a16:creationId xmlns="" xmlns:a16="http://schemas.microsoft.com/office/drawing/2014/main" id="{DABB6069-AED6-46EA-B5E5-5E0D22CD294A}"/>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7066" name="Text Box 17">
          <a:extLst>
            <a:ext uri="{FF2B5EF4-FFF2-40B4-BE49-F238E27FC236}">
              <a16:creationId xmlns="" xmlns:a16="http://schemas.microsoft.com/office/drawing/2014/main" id="{296D87E1-5904-4763-8D9D-F019B67AF580}"/>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7067" name="Text Box 18">
          <a:extLst>
            <a:ext uri="{FF2B5EF4-FFF2-40B4-BE49-F238E27FC236}">
              <a16:creationId xmlns="" xmlns:a16="http://schemas.microsoft.com/office/drawing/2014/main" id="{A3E04E05-83F4-4E5B-9D8D-838BA37DB9D9}"/>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7068" name="Text Box 19">
          <a:extLst>
            <a:ext uri="{FF2B5EF4-FFF2-40B4-BE49-F238E27FC236}">
              <a16:creationId xmlns="" xmlns:a16="http://schemas.microsoft.com/office/drawing/2014/main" id="{2BB37C72-F06A-4557-A867-86EF889ADB61}"/>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7069" name="Text Box 16">
          <a:extLst>
            <a:ext uri="{FF2B5EF4-FFF2-40B4-BE49-F238E27FC236}">
              <a16:creationId xmlns="" xmlns:a16="http://schemas.microsoft.com/office/drawing/2014/main" id="{1DF59874-617C-4134-BEBE-DB4799CA139C}"/>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7070" name="Text Box 17">
          <a:extLst>
            <a:ext uri="{FF2B5EF4-FFF2-40B4-BE49-F238E27FC236}">
              <a16:creationId xmlns="" xmlns:a16="http://schemas.microsoft.com/office/drawing/2014/main" id="{CF28ADF7-88B2-4FA4-ABD3-ECA75E5A0F92}"/>
            </a:ext>
          </a:extLst>
        </xdr:cNvPr>
        <xdr:cNvSpPr txBox="1">
          <a:spLocks noChangeArrowheads="1"/>
        </xdr:cNvSpPr>
      </xdr:nvSpPr>
      <xdr:spPr bwMode="auto">
        <a:xfrm>
          <a:off x="14554200"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0</xdr:rowOff>
    </xdr:from>
    <xdr:ext cx="95250" cy="171450"/>
    <xdr:sp macro="" textlink="">
      <xdr:nvSpPr>
        <xdr:cNvPr id="7071" name="Text Box 18">
          <a:extLst>
            <a:ext uri="{FF2B5EF4-FFF2-40B4-BE49-F238E27FC236}">
              <a16:creationId xmlns="" xmlns:a16="http://schemas.microsoft.com/office/drawing/2014/main" id="{C45AFDBC-8302-4621-961F-0C6657C88A3B}"/>
            </a:ext>
          </a:extLst>
        </xdr:cNvPr>
        <xdr:cNvSpPr txBox="1">
          <a:spLocks noChangeArrowheads="1"/>
        </xdr:cNvSpPr>
      </xdr:nvSpPr>
      <xdr:spPr bwMode="auto">
        <a:xfrm>
          <a:off x="14546262"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7072" name="Text Box 16">
          <a:extLst>
            <a:ext uri="{FF2B5EF4-FFF2-40B4-BE49-F238E27FC236}">
              <a16:creationId xmlns="" xmlns:a16="http://schemas.microsoft.com/office/drawing/2014/main" id="{1BCB33D1-301B-4DE5-8BC9-1C027706F213}"/>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7073" name="Text Box 17">
          <a:extLst>
            <a:ext uri="{FF2B5EF4-FFF2-40B4-BE49-F238E27FC236}">
              <a16:creationId xmlns="" xmlns:a16="http://schemas.microsoft.com/office/drawing/2014/main" id="{96D0C8F9-F436-4149-BA18-8C36DAC99BFE}"/>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7074" name="Text Box 18">
          <a:extLst>
            <a:ext uri="{FF2B5EF4-FFF2-40B4-BE49-F238E27FC236}">
              <a16:creationId xmlns="" xmlns:a16="http://schemas.microsoft.com/office/drawing/2014/main" id="{E8A4A81F-AE89-44F7-94CF-1E48B8A5D1E6}"/>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7075" name="Text Box 19">
          <a:extLst>
            <a:ext uri="{FF2B5EF4-FFF2-40B4-BE49-F238E27FC236}">
              <a16:creationId xmlns="" xmlns:a16="http://schemas.microsoft.com/office/drawing/2014/main" id="{3B8562A3-DA52-4E74-92E1-00DE589A0C3C}"/>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7076" name="Text Box 16">
          <a:extLst>
            <a:ext uri="{FF2B5EF4-FFF2-40B4-BE49-F238E27FC236}">
              <a16:creationId xmlns="" xmlns:a16="http://schemas.microsoft.com/office/drawing/2014/main" id="{8C67A549-F2D6-44FC-9174-02CAD776254D}"/>
            </a:ext>
          </a:extLst>
        </xdr:cNvPr>
        <xdr:cNvSpPr txBox="1">
          <a:spLocks noChangeArrowheads="1"/>
        </xdr:cNvSpPr>
      </xdr:nvSpPr>
      <xdr:spPr bwMode="auto">
        <a:xfrm>
          <a:off x="17668875" y="4001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0</xdr:rowOff>
    </xdr:from>
    <xdr:ext cx="95250" cy="213632"/>
    <xdr:sp macro="" textlink="">
      <xdr:nvSpPr>
        <xdr:cNvPr id="7077" name="Text Box 15">
          <a:extLst>
            <a:ext uri="{FF2B5EF4-FFF2-40B4-BE49-F238E27FC236}">
              <a16:creationId xmlns="" xmlns:a16="http://schemas.microsoft.com/office/drawing/2014/main" id="{59BE375C-696A-45C6-A188-3FAE82CFB14A}"/>
            </a:ext>
          </a:extLst>
        </xdr:cNvPr>
        <xdr:cNvSpPr txBox="1">
          <a:spLocks noChangeArrowheads="1"/>
        </xdr:cNvSpPr>
      </xdr:nvSpPr>
      <xdr:spPr bwMode="auto">
        <a:xfrm>
          <a:off x="14582775" y="4001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442269"/>
    <xdr:sp macro="" textlink="">
      <xdr:nvSpPr>
        <xdr:cNvPr id="7078" name="Text Box 15">
          <a:extLst>
            <a:ext uri="{FF2B5EF4-FFF2-40B4-BE49-F238E27FC236}">
              <a16:creationId xmlns="" xmlns:a16="http://schemas.microsoft.com/office/drawing/2014/main" id="{A07FE411-3948-4FD0-99A4-58ED0D2EC6CF}"/>
            </a:ext>
          </a:extLst>
        </xdr:cNvPr>
        <xdr:cNvSpPr txBox="1">
          <a:spLocks noChangeArrowheads="1"/>
        </xdr:cNvSpPr>
      </xdr:nvSpPr>
      <xdr:spPr bwMode="auto">
        <a:xfrm>
          <a:off x="14554200" y="4001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0</xdr:rowOff>
    </xdr:from>
    <xdr:ext cx="95250" cy="213632"/>
    <xdr:sp macro="" textlink="">
      <xdr:nvSpPr>
        <xdr:cNvPr id="7079" name="Text Box 15">
          <a:extLst>
            <a:ext uri="{FF2B5EF4-FFF2-40B4-BE49-F238E27FC236}">
              <a16:creationId xmlns="" xmlns:a16="http://schemas.microsoft.com/office/drawing/2014/main" id="{048B6B01-AE04-4696-98A1-425D42ACC272}"/>
            </a:ext>
          </a:extLst>
        </xdr:cNvPr>
        <xdr:cNvSpPr txBox="1">
          <a:spLocks noChangeArrowheads="1"/>
        </xdr:cNvSpPr>
      </xdr:nvSpPr>
      <xdr:spPr bwMode="auto">
        <a:xfrm>
          <a:off x="14582775" y="4001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7080" name="Text Box 16">
          <a:extLst>
            <a:ext uri="{FF2B5EF4-FFF2-40B4-BE49-F238E27FC236}">
              <a16:creationId xmlns="" xmlns:a16="http://schemas.microsoft.com/office/drawing/2014/main" id="{2A4310F2-50CE-4ED2-8D2A-CD166EFA61AC}"/>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7081" name="Text Box 17">
          <a:extLst>
            <a:ext uri="{FF2B5EF4-FFF2-40B4-BE49-F238E27FC236}">
              <a16:creationId xmlns="" xmlns:a16="http://schemas.microsoft.com/office/drawing/2014/main" id="{6E7E2271-5E31-441F-AFF6-9BF5A3556DDE}"/>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7082" name="Text Box 18">
          <a:extLst>
            <a:ext uri="{FF2B5EF4-FFF2-40B4-BE49-F238E27FC236}">
              <a16:creationId xmlns="" xmlns:a16="http://schemas.microsoft.com/office/drawing/2014/main" id="{D9829497-6D5A-492D-A956-8AFE15D503E0}"/>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7083" name="Text Box 19">
          <a:extLst>
            <a:ext uri="{FF2B5EF4-FFF2-40B4-BE49-F238E27FC236}">
              <a16:creationId xmlns="" xmlns:a16="http://schemas.microsoft.com/office/drawing/2014/main" id="{91DE4D22-7074-4CB0-8D73-2645F72C1408}"/>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7084" name="Text Box 16">
          <a:extLst>
            <a:ext uri="{FF2B5EF4-FFF2-40B4-BE49-F238E27FC236}">
              <a16:creationId xmlns="" xmlns:a16="http://schemas.microsoft.com/office/drawing/2014/main" id="{31A0BAC7-121B-4993-8783-0BFB3458E1B5}"/>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7085" name="Text Box 17">
          <a:extLst>
            <a:ext uri="{FF2B5EF4-FFF2-40B4-BE49-F238E27FC236}">
              <a16:creationId xmlns="" xmlns:a16="http://schemas.microsoft.com/office/drawing/2014/main" id="{0BDB0880-9F59-4B29-A4A6-6F21D8EDE68D}"/>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7086" name="Text Box 18">
          <a:extLst>
            <a:ext uri="{FF2B5EF4-FFF2-40B4-BE49-F238E27FC236}">
              <a16:creationId xmlns="" xmlns:a16="http://schemas.microsoft.com/office/drawing/2014/main" id="{269D3AAB-E387-4187-9191-58D611CDD9C0}"/>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7087" name="Text Box 16">
          <a:extLst>
            <a:ext uri="{FF2B5EF4-FFF2-40B4-BE49-F238E27FC236}">
              <a16:creationId xmlns="" xmlns:a16="http://schemas.microsoft.com/office/drawing/2014/main" id="{251D825E-2463-4B9E-A553-745DB223AD8B}"/>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7088" name="Text Box 17">
          <a:extLst>
            <a:ext uri="{FF2B5EF4-FFF2-40B4-BE49-F238E27FC236}">
              <a16:creationId xmlns="" xmlns:a16="http://schemas.microsoft.com/office/drawing/2014/main" id="{C44E8261-A10B-4BBC-81E8-BF459789BE00}"/>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7089" name="Text Box 18">
          <a:extLst>
            <a:ext uri="{FF2B5EF4-FFF2-40B4-BE49-F238E27FC236}">
              <a16:creationId xmlns="" xmlns:a16="http://schemas.microsoft.com/office/drawing/2014/main" id="{47897934-CA8F-406C-86AD-C6C439A9DC06}"/>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7090" name="Text Box 19">
          <a:extLst>
            <a:ext uri="{FF2B5EF4-FFF2-40B4-BE49-F238E27FC236}">
              <a16:creationId xmlns="" xmlns:a16="http://schemas.microsoft.com/office/drawing/2014/main" id="{E4138AF2-6F50-4D4F-A212-A65F22DCA131}"/>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7091" name="Text Box 16">
          <a:extLst>
            <a:ext uri="{FF2B5EF4-FFF2-40B4-BE49-F238E27FC236}">
              <a16:creationId xmlns="" xmlns:a16="http://schemas.microsoft.com/office/drawing/2014/main" id="{03782751-595A-4ECC-8B80-9282545403B7}"/>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7092" name="Text Box 17">
          <a:extLst>
            <a:ext uri="{FF2B5EF4-FFF2-40B4-BE49-F238E27FC236}">
              <a16:creationId xmlns="" xmlns:a16="http://schemas.microsoft.com/office/drawing/2014/main" id="{1E90B383-C07B-4746-8793-7CE79DEB673B}"/>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7093" name="Text Box 18">
          <a:extLst>
            <a:ext uri="{FF2B5EF4-FFF2-40B4-BE49-F238E27FC236}">
              <a16:creationId xmlns="" xmlns:a16="http://schemas.microsoft.com/office/drawing/2014/main" id="{7F964454-5EAA-4D9A-A497-102B80B4E3CF}"/>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7094" name="Text Box 19">
          <a:extLst>
            <a:ext uri="{FF2B5EF4-FFF2-40B4-BE49-F238E27FC236}">
              <a16:creationId xmlns="" xmlns:a16="http://schemas.microsoft.com/office/drawing/2014/main" id="{3D38B708-C85C-455A-8FB4-273CA1322117}"/>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442269"/>
    <xdr:sp macro="" textlink="">
      <xdr:nvSpPr>
        <xdr:cNvPr id="7095" name="Text Box 15">
          <a:extLst>
            <a:ext uri="{FF2B5EF4-FFF2-40B4-BE49-F238E27FC236}">
              <a16:creationId xmlns="" xmlns:a16="http://schemas.microsoft.com/office/drawing/2014/main" id="{DBD60F00-BACF-4FB6-9E9A-FA85B9442E11}"/>
            </a:ext>
          </a:extLst>
        </xdr:cNvPr>
        <xdr:cNvSpPr txBox="1">
          <a:spLocks noChangeArrowheads="1"/>
        </xdr:cNvSpPr>
      </xdr:nvSpPr>
      <xdr:spPr bwMode="auto">
        <a:xfrm>
          <a:off x="14554200" y="4001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213632"/>
    <xdr:sp macro="" textlink="">
      <xdr:nvSpPr>
        <xdr:cNvPr id="7096" name="Text Box 15">
          <a:extLst>
            <a:ext uri="{FF2B5EF4-FFF2-40B4-BE49-F238E27FC236}">
              <a16:creationId xmlns="" xmlns:a16="http://schemas.microsoft.com/office/drawing/2014/main" id="{3008190A-116E-440B-8D8D-9538A8CAE157}"/>
            </a:ext>
          </a:extLst>
        </xdr:cNvPr>
        <xdr:cNvSpPr txBox="1">
          <a:spLocks noChangeArrowheads="1"/>
        </xdr:cNvSpPr>
      </xdr:nvSpPr>
      <xdr:spPr bwMode="auto">
        <a:xfrm>
          <a:off x="14554200" y="4001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7097" name="Text Box 16">
          <a:extLst>
            <a:ext uri="{FF2B5EF4-FFF2-40B4-BE49-F238E27FC236}">
              <a16:creationId xmlns="" xmlns:a16="http://schemas.microsoft.com/office/drawing/2014/main" id="{1269944F-2F39-4BEB-8049-E35E5E956406}"/>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7098" name="Text Box 17">
          <a:extLst>
            <a:ext uri="{FF2B5EF4-FFF2-40B4-BE49-F238E27FC236}">
              <a16:creationId xmlns="" xmlns:a16="http://schemas.microsoft.com/office/drawing/2014/main" id="{2F0F7BB6-A60C-471F-8E38-970547443C61}"/>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7099" name="Text Box 18">
          <a:extLst>
            <a:ext uri="{FF2B5EF4-FFF2-40B4-BE49-F238E27FC236}">
              <a16:creationId xmlns="" xmlns:a16="http://schemas.microsoft.com/office/drawing/2014/main" id="{4F8C6A46-068E-4825-AAF5-C7E3BD3CC792}"/>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7100" name="Text Box 19">
          <a:extLst>
            <a:ext uri="{FF2B5EF4-FFF2-40B4-BE49-F238E27FC236}">
              <a16:creationId xmlns="" xmlns:a16="http://schemas.microsoft.com/office/drawing/2014/main" id="{2248B1FE-C2D3-4374-B76A-BF8F108F15FB}"/>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75</xdr:row>
      <xdr:rowOff>504825</xdr:rowOff>
    </xdr:from>
    <xdr:ext cx="95250" cy="442269"/>
    <xdr:sp macro="" textlink="">
      <xdr:nvSpPr>
        <xdr:cNvPr id="7101" name="Text Box 15">
          <a:extLst>
            <a:ext uri="{FF2B5EF4-FFF2-40B4-BE49-F238E27FC236}">
              <a16:creationId xmlns="" xmlns:a16="http://schemas.microsoft.com/office/drawing/2014/main" id="{8D73F014-8671-40FA-9B1F-AE2CE2F6ABE5}"/>
            </a:ext>
          </a:extLst>
        </xdr:cNvPr>
        <xdr:cNvSpPr txBox="1">
          <a:spLocks noChangeArrowheads="1"/>
        </xdr:cNvSpPr>
      </xdr:nvSpPr>
      <xdr:spPr bwMode="auto">
        <a:xfrm>
          <a:off x="14554200" y="4104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7102" name="Text Box 16">
          <a:extLst>
            <a:ext uri="{FF2B5EF4-FFF2-40B4-BE49-F238E27FC236}">
              <a16:creationId xmlns="" xmlns:a16="http://schemas.microsoft.com/office/drawing/2014/main" id="{B4012D3F-9BA9-4225-8ACC-2EB2CB51E796}"/>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7103" name="Text Box 17">
          <a:extLst>
            <a:ext uri="{FF2B5EF4-FFF2-40B4-BE49-F238E27FC236}">
              <a16:creationId xmlns="" xmlns:a16="http://schemas.microsoft.com/office/drawing/2014/main" id="{3424C1D5-81B1-4429-B88E-B89186A6526C}"/>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7104" name="Text Box 18">
          <a:extLst>
            <a:ext uri="{FF2B5EF4-FFF2-40B4-BE49-F238E27FC236}">
              <a16:creationId xmlns="" xmlns:a16="http://schemas.microsoft.com/office/drawing/2014/main" id="{C0CF6B2A-5D1C-411C-A38A-40A9A88DB07C}"/>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7105" name="Text Box 16">
          <a:extLst>
            <a:ext uri="{FF2B5EF4-FFF2-40B4-BE49-F238E27FC236}">
              <a16:creationId xmlns="" xmlns:a16="http://schemas.microsoft.com/office/drawing/2014/main" id="{9EBA6CBF-324A-4FFA-8790-AD0E91617BCF}"/>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7106" name="Text Box 17">
          <a:extLst>
            <a:ext uri="{FF2B5EF4-FFF2-40B4-BE49-F238E27FC236}">
              <a16:creationId xmlns="" xmlns:a16="http://schemas.microsoft.com/office/drawing/2014/main" id="{C16ED242-9373-42FB-8D99-3ABDA21B2608}"/>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7107" name="Text Box 18">
          <a:extLst>
            <a:ext uri="{FF2B5EF4-FFF2-40B4-BE49-F238E27FC236}">
              <a16:creationId xmlns="" xmlns:a16="http://schemas.microsoft.com/office/drawing/2014/main" id="{B0CB9535-4C9D-4A18-B321-A0A4315B0D86}"/>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7108" name="Text Box 19">
          <a:extLst>
            <a:ext uri="{FF2B5EF4-FFF2-40B4-BE49-F238E27FC236}">
              <a16:creationId xmlns="" xmlns:a16="http://schemas.microsoft.com/office/drawing/2014/main" id="{B0747F0C-2048-446F-8C77-5D65373D3D49}"/>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7109" name="Text Box 16">
          <a:extLst>
            <a:ext uri="{FF2B5EF4-FFF2-40B4-BE49-F238E27FC236}">
              <a16:creationId xmlns="" xmlns:a16="http://schemas.microsoft.com/office/drawing/2014/main" id="{0C09C46C-F4C8-40A4-8CFD-DF795A9E0C85}"/>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7110" name="Text Box 17">
          <a:extLst>
            <a:ext uri="{FF2B5EF4-FFF2-40B4-BE49-F238E27FC236}">
              <a16:creationId xmlns="" xmlns:a16="http://schemas.microsoft.com/office/drawing/2014/main" id="{6D1B13CF-D038-475B-9311-985DA80EEE92}"/>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7111" name="Text Box 18">
          <a:extLst>
            <a:ext uri="{FF2B5EF4-FFF2-40B4-BE49-F238E27FC236}">
              <a16:creationId xmlns="" xmlns:a16="http://schemas.microsoft.com/office/drawing/2014/main" id="{18BDB5EE-C421-4400-9B73-B7FA7A2F76D3}"/>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7112" name="Text Box 15">
          <a:extLst>
            <a:ext uri="{FF2B5EF4-FFF2-40B4-BE49-F238E27FC236}">
              <a16:creationId xmlns="" xmlns:a16="http://schemas.microsoft.com/office/drawing/2014/main" id="{467D22E1-5A43-4483-869B-249C60547644}"/>
            </a:ext>
          </a:extLst>
        </xdr:cNvPr>
        <xdr:cNvSpPr txBox="1">
          <a:spLocks noChangeArrowheads="1"/>
        </xdr:cNvSpPr>
      </xdr:nvSpPr>
      <xdr:spPr bwMode="auto">
        <a:xfrm>
          <a:off x="14582775" y="417565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7113" name="Text Box 16">
          <a:extLst>
            <a:ext uri="{FF2B5EF4-FFF2-40B4-BE49-F238E27FC236}">
              <a16:creationId xmlns="" xmlns:a16="http://schemas.microsoft.com/office/drawing/2014/main" id="{A5FBDE5A-3A4D-45F3-A452-9BBEABF9ED50}"/>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7114" name="Text Box 17">
          <a:extLst>
            <a:ext uri="{FF2B5EF4-FFF2-40B4-BE49-F238E27FC236}">
              <a16:creationId xmlns="" xmlns:a16="http://schemas.microsoft.com/office/drawing/2014/main" id="{229C7E03-163C-4E15-8057-8C583DE1D1E4}"/>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7115" name="Text Box 18">
          <a:extLst>
            <a:ext uri="{FF2B5EF4-FFF2-40B4-BE49-F238E27FC236}">
              <a16:creationId xmlns="" xmlns:a16="http://schemas.microsoft.com/office/drawing/2014/main" id="{99776A3A-7939-4C3C-AB83-120EC3CE9AF2}"/>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7116" name="Text Box 19">
          <a:extLst>
            <a:ext uri="{FF2B5EF4-FFF2-40B4-BE49-F238E27FC236}">
              <a16:creationId xmlns="" xmlns:a16="http://schemas.microsoft.com/office/drawing/2014/main" id="{844B83D7-EC43-473F-8D7A-24CB83CEF214}"/>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7117" name="Text Box 16">
          <a:extLst>
            <a:ext uri="{FF2B5EF4-FFF2-40B4-BE49-F238E27FC236}">
              <a16:creationId xmlns="" xmlns:a16="http://schemas.microsoft.com/office/drawing/2014/main" id="{1F53FDA3-890D-4776-BC6B-C27B031FCDC4}"/>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7118" name="Text Box 17">
          <a:extLst>
            <a:ext uri="{FF2B5EF4-FFF2-40B4-BE49-F238E27FC236}">
              <a16:creationId xmlns="" xmlns:a16="http://schemas.microsoft.com/office/drawing/2014/main" id="{853AB9CC-BB2D-4CA9-9B01-314B7E7B51DF}"/>
            </a:ext>
          </a:extLst>
        </xdr:cNvPr>
        <xdr:cNvSpPr txBox="1">
          <a:spLocks noChangeArrowheads="1"/>
        </xdr:cNvSpPr>
      </xdr:nvSpPr>
      <xdr:spPr bwMode="auto">
        <a:xfrm>
          <a:off x="14554200"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77</xdr:row>
      <xdr:rowOff>15875</xdr:rowOff>
    </xdr:from>
    <xdr:ext cx="95250" cy="171450"/>
    <xdr:sp macro="" textlink="">
      <xdr:nvSpPr>
        <xdr:cNvPr id="7119" name="Text Box 18">
          <a:extLst>
            <a:ext uri="{FF2B5EF4-FFF2-40B4-BE49-F238E27FC236}">
              <a16:creationId xmlns="" xmlns:a16="http://schemas.microsoft.com/office/drawing/2014/main" id="{B615E5E5-4C74-4BC9-8636-B1ABF3E0B182}"/>
            </a:ext>
          </a:extLst>
        </xdr:cNvPr>
        <xdr:cNvSpPr txBox="1">
          <a:spLocks noChangeArrowheads="1"/>
        </xdr:cNvSpPr>
      </xdr:nvSpPr>
      <xdr:spPr bwMode="auto">
        <a:xfrm>
          <a:off x="14546262" y="41602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7120" name="Text Box 16">
          <a:extLst>
            <a:ext uri="{FF2B5EF4-FFF2-40B4-BE49-F238E27FC236}">
              <a16:creationId xmlns="" xmlns:a16="http://schemas.microsoft.com/office/drawing/2014/main" id="{412C9CAF-6614-43BF-A730-7726A6BB8703}"/>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7121" name="Text Box 17">
          <a:extLst>
            <a:ext uri="{FF2B5EF4-FFF2-40B4-BE49-F238E27FC236}">
              <a16:creationId xmlns="" xmlns:a16="http://schemas.microsoft.com/office/drawing/2014/main" id="{C7C3AE7C-D095-44A4-A74B-C76608E0D878}"/>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7122" name="Text Box 18">
          <a:extLst>
            <a:ext uri="{FF2B5EF4-FFF2-40B4-BE49-F238E27FC236}">
              <a16:creationId xmlns="" xmlns:a16="http://schemas.microsoft.com/office/drawing/2014/main" id="{15F8FA39-4B0A-42C8-8840-8050366FFAC5}"/>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7123" name="Text Box 19">
          <a:extLst>
            <a:ext uri="{FF2B5EF4-FFF2-40B4-BE49-F238E27FC236}">
              <a16:creationId xmlns="" xmlns:a16="http://schemas.microsoft.com/office/drawing/2014/main" id="{DE9505C3-16AA-46BB-8861-5CB05497A66E}"/>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7124" name="Text Box 16">
          <a:extLst>
            <a:ext uri="{FF2B5EF4-FFF2-40B4-BE49-F238E27FC236}">
              <a16:creationId xmlns="" xmlns:a16="http://schemas.microsoft.com/office/drawing/2014/main" id="{07FC76A0-B25C-4640-8515-CEF75BED9189}"/>
            </a:ext>
          </a:extLst>
        </xdr:cNvPr>
        <xdr:cNvSpPr txBox="1">
          <a:spLocks noChangeArrowheads="1"/>
        </xdr:cNvSpPr>
      </xdr:nvSpPr>
      <xdr:spPr bwMode="auto">
        <a:xfrm>
          <a:off x="17668875" y="4158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7125" name="Text Box 15">
          <a:extLst>
            <a:ext uri="{FF2B5EF4-FFF2-40B4-BE49-F238E27FC236}">
              <a16:creationId xmlns="" xmlns:a16="http://schemas.microsoft.com/office/drawing/2014/main" id="{7E37540C-9ACD-4245-93E9-3FF4F4A95D9C}"/>
            </a:ext>
          </a:extLst>
        </xdr:cNvPr>
        <xdr:cNvSpPr txBox="1">
          <a:spLocks noChangeArrowheads="1"/>
        </xdr:cNvSpPr>
      </xdr:nvSpPr>
      <xdr:spPr bwMode="auto">
        <a:xfrm>
          <a:off x="14582775" y="417565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7126" name="Text Box 15">
          <a:extLst>
            <a:ext uri="{FF2B5EF4-FFF2-40B4-BE49-F238E27FC236}">
              <a16:creationId xmlns="" xmlns:a16="http://schemas.microsoft.com/office/drawing/2014/main" id="{1D6D6DFD-822E-4CFB-A298-1322A07ACAE3}"/>
            </a:ext>
          </a:extLst>
        </xdr:cNvPr>
        <xdr:cNvSpPr txBox="1">
          <a:spLocks noChangeArrowheads="1"/>
        </xdr:cNvSpPr>
      </xdr:nvSpPr>
      <xdr:spPr bwMode="auto">
        <a:xfrm>
          <a:off x="14554200" y="42090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7127" name="Text Box 15">
          <a:extLst>
            <a:ext uri="{FF2B5EF4-FFF2-40B4-BE49-F238E27FC236}">
              <a16:creationId xmlns="" xmlns:a16="http://schemas.microsoft.com/office/drawing/2014/main" id="{EC16BD54-6EEE-4C14-A6D2-03E6FEEBDABA}"/>
            </a:ext>
          </a:extLst>
        </xdr:cNvPr>
        <xdr:cNvSpPr txBox="1">
          <a:spLocks noChangeArrowheads="1"/>
        </xdr:cNvSpPr>
      </xdr:nvSpPr>
      <xdr:spPr bwMode="auto">
        <a:xfrm>
          <a:off x="14582775" y="417565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7128" name="Text Box 15">
          <a:extLst>
            <a:ext uri="{FF2B5EF4-FFF2-40B4-BE49-F238E27FC236}">
              <a16:creationId xmlns="" xmlns:a16="http://schemas.microsoft.com/office/drawing/2014/main" id="{A28F25BF-C21D-46D4-80E8-0C6EF3ECFB74}"/>
            </a:ext>
          </a:extLst>
        </xdr:cNvPr>
        <xdr:cNvSpPr txBox="1">
          <a:spLocks noChangeArrowheads="1"/>
        </xdr:cNvSpPr>
      </xdr:nvSpPr>
      <xdr:spPr bwMode="auto">
        <a:xfrm>
          <a:off x="14554200" y="42090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7129" name="Text Box 15">
          <a:extLst>
            <a:ext uri="{FF2B5EF4-FFF2-40B4-BE49-F238E27FC236}">
              <a16:creationId xmlns="" xmlns:a16="http://schemas.microsoft.com/office/drawing/2014/main" id="{ECE42627-D641-46C9-BAE1-2A124E19B5D4}"/>
            </a:ext>
          </a:extLst>
        </xdr:cNvPr>
        <xdr:cNvSpPr txBox="1">
          <a:spLocks noChangeArrowheads="1"/>
        </xdr:cNvSpPr>
      </xdr:nvSpPr>
      <xdr:spPr bwMode="auto">
        <a:xfrm>
          <a:off x="14554200" y="42090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7130" name="Text Box 16">
          <a:extLst>
            <a:ext uri="{FF2B5EF4-FFF2-40B4-BE49-F238E27FC236}">
              <a16:creationId xmlns="" xmlns:a16="http://schemas.microsoft.com/office/drawing/2014/main" id="{F1098A1D-D55E-4951-9D15-61D12AD1A349}"/>
            </a:ext>
          </a:extLst>
        </xdr:cNvPr>
        <xdr:cNvSpPr txBox="1">
          <a:spLocks noChangeArrowheads="1"/>
        </xdr:cNvSpPr>
      </xdr:nvSpPr>
      <xdr:spPr bwMode="auto">
        <a:xfrm>
          <a:off x="26329821" y="32657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7131" name="Text Box 17">
          <a:extLst>
            <a:ext uri="{FF2B5EF4-FFF2-40B4-BE49-F238E27FC236}">
              <a16:creationId xmlns="" xmlns:a16="http://schemas.microsoft.com/office/drawing/2014/main" id="{B95F5412-A4EE-45E6-BD44-633A6A4BBDD1}"/>
            </a:ext>
          </a:extLst>
        </xdr:cNvPr>
        <xdr:cNvSpPr txBox="1">
          <a:spLocks noChangeArrowheads="1"/>
        </xdr:cNvSpPr>
      </xdr:nvSpPr>
      <xdr:spPr bwMode="auto">
        <a:xfrm>
          <a:off x="26329821" y="32657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7132" name="Text Box 18">
          <a:extLst>
            <a:ext uri="{FF2B5EF4-FFF2-40B4-BE49-F238E27FC236}">
              <a16:creationId xmlns="" xmlns:a16="http://schemas.microsoft.com/office/drawing/2014/main" id="{9CDDAA02-92F0-4588-A88B-062EDB211DD1}"/>
            </a:ext>
          </a:extLst>
        </xdr:cNvPr>
        <xdr:cNvSpPr txBox="1">
          <a:spLocks noChangeArrowheads="1"/>
        </xdr:cNvSpPr>
      </xdr:nvSpPr>
      <xdr:spPr bwMode="auto">
        <a:xfrm>
          <a:off x="26329821" y="32657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7133" name="Text Box 19">
          <a:extLst>
            <a:ext uri="{FF2B5EF4-FFF2-40B4-BE49-F238E27FC236}">
              <a16:creationId xmlns="" xmlns:a16="http://schemas.microsoft.com/office/drawing/2014/main" id="{B1286BA9-CC50-45AB-96D1-93CB2361EED2}"/>
            </a:ext>
          </a:extLst>
        </xdr:cNvPr>
        <xdr:cNvSpPr txBox="1">
          <a:spLocks noChangeArrowheads="1"/>
        </xdr:cNvSpPr>
      </xdr:nvSpPr>
      <xdr:spPr bwMode="auto">
        <a:xfrm>
          <a:off x="26329821" y="32657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7134" name="Text Box 15">
          <a:extLst>
            <a:ext uri="{FF2B5EF4-FFF2-40B4-BE49-F238E27FC236}">
              <a16:creationId xmlns="" xmlns:a16="http://schemas.microsoft.com/office/drawing/2014/main" id="{E22A7FC7-F4DA-4E9C-98A6-58407F73C703}"/>
            </a:ext>
          </a:extLst>
        </xdr:cNvPr>
        <xdr:cNvSpPr txBox="1">
          <a:spLocks noChangeArrowheads="1"/>
        </xdr:cNvSpPr>
      </xdr:nvSpPr>
      <xdr:spPr bwMode="auto">
        <a:xfrm>
          <a:off x="26329821" y="6151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28</xdr:col>
      <xdr:colOff>207168</xdr:colOff>
      <xdr:row>28</xdr:row>
      <xdr:rowOff>128588</xdr:rowOff>
    </xdr:from>
    <xdr:to>
      <xdr:col>33</xdr:col>
      <xdr:colOff>1475285</xdr:colOff>
      <xdr:row>65</xdr:row>
      <xdr:rowOff>74591</xdr:rowOff>
    </xdr:to>
    <xdr:pic>
      <xdr:nvPicPr>
        <xdr:cNvPr id="2" name="Imagen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30</xdr:row>
      <xdr:rowOff>0</xdr:rowOff>
    </xdr:from>
    <xdr:to>
      <xdr:col>48</xdr:col>
      <xdr:colOff>238128</xdr:colOff>
      <xdr:row>65</xdr:row>
      <xdr:rowOff>24532</xdr:rowOff>
    </xdr:to>
    <xdr:pic>
      <xdr:nvPicPr>
        <xdr:cNvPr id="3" name="Imagen 2">
          <a:extLst>
            <a:ext uri="{FF2B5EF4-FFF2-40B4-BE49-F238E27FC236}">
              <a16:creationId xmlns="" xmlns:a16="http://schemas.microsoft.com/office/drawing/2014/main" id="{00000000-0008-0000-0500-000003000000}"/>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twoCellAnchor>
    <xdr:from>
      <xdr:col>0</xdr:col>
      <xdr:colOff>51288</xdr:colOff>
      <xdr:row>0</xdr:row>
      <xdr:rowOff>124558</xdr:rowOff>
    </xdr:from>
    <xdr:to>
      <xdr:col>0</xdr:col>
      <xdr:colOff>753757</xdr:colOff>
      <xdr:row>3</xdr:row>
      <xdr:rowOff>141422</xdr:rowOff>
    </xdr:to>
    <xdr:pic>
      <xdr:nvPicPr>
        <xdr:cNvPr id="4" name="Imagen 3">
          <a:extLst>
            <a:ext uri="{FF2B5EF4-FFF2-40B4-BE49-F238E27FC236}">
              <a16:creationId xmlns=""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288" y="124558"/>
          <a:ext cx="702469" cy="742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207168</xdr:colOff>
      <xdr:row>29</xdr:row>
      <xdr:rowOff>128588</xdr:rowOff>
    </xdr:from>
    <xdr:to>
      <xdr:col>33</xdr:col>
      <xdr:colOff>1475286</xdr:colOff>
      <xdr:row>69</xdr:row>
      <xdr:rowOff>83128</xdr:rowOff>
    </xdr:to>
    <xdr:pic>
      <xdr:nvPicPr>
        <xdr:cNvPr id="2" name="Imagen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31</xdr:row>
      <xdr:rowOff>0</xdr:rowOff>
    </xdr:from>
    <xdr:to>
      <xdr:col>48</xdr:col>
      <xdr:colOff>238125</xdr:colOff>
      <xdr:row>66</xdr:row>
      <xdr:rowOff>24531</xdr:rowOff>
    </xdr:to>
    <xdr:pic>
      <xdr:nvPicPr>
        <xdr:cNvPr id="3" name="Imagen 2">
          <a:extLst>
            <a:ext uri="{FF2B5EF4-FFF2-40B4-BE49-F238E27FC236}">
              <a16:creationId xmlns="" xmlns:a16="http://schemas.microsoft.com/office/drawing/2014/main" id="{00000000-0008-0000-0600-000003000000}"/>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twoCellAnchor>
    <xdr:from>
      <xdr:col>0</xdr:col>
      <xdr:colOff>33131</xdr:colOff>
      <xdr:row>0</xdr:row>
      <xdr:rowOff>41413</xdr:rowOff>
    </xdr:from>
    <xdr:to>
      <xdr:col>0</xdr:col>
      <xdr:colOff>735600</xdr:colOff>
      <xdr:row>3</xdr:row>
      <xdr:rowOff>162446</xdr:rowOff>
    </xdr:to>
    <xdr:pic>
      <xdr:nvPicPr>
        <xdr:cNvPr id="4" name="Imagen 3">
          <a:extLst>
            <a:ext uri="{FF2B5EF4-FFF2-40B4-BE49-F238E27FC236}">
              <a16:creationId xmlns=""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131" y="41413"/>
          <a:ext cx="702469" cy="742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299357</xdr:colOff>
      <xdr:row>0</xdr:row>
      <xdr:rowOff>163286</xdr:rowOff>
    </xdr:from>
    <xdr:to>
      <xdr:col>0</xdr:col>
      <xdr:colOff>1200833</xdr:colOff>
      <xdr:row>3</xdr:row>
      <xdr:rowOff>217715</xdr:rowOff>
    </xdr:to>
    <xdr:pic>
      <xdr:nvPicPr>
        <xdr:cNvPr id="2" name="Imagen 1">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357" y="163286"/>
          <a:ext cx="901476"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414617</xdr:colOff>
      <xdr:row>0</xdr:row>
      <xdr:rowOff>78442</xdr:rowOff>
    </xdr:from>
    <xdr:to>
      <xdr:col>0</xdr:col>
      <xdr:colOff>1316093</xdr:colOff>
      <xdr:row>3</xdr:row>
      <xdr:rowOff>224118</xdr:rowOff>
    </xdr:to>
    <xdr:pic>
      <xdr:nvPicPr>
        <xdr:cNvPr id="2" name="Imagen 1">
          <a:extLst>
            <a:ext uri="{FF2B5EF4-FFF2-40B4-BE49-F238E27FC236}">
              <a16:creationId xmlns=""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617" y="78442"/>
          <a:ext cx="901476"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dor\FOMVIVIENDA%20COMPARTIDA\.DIEGO%20ALEJANDRO%20MONTOYA\Seg_%20Matriz%20Riesgos\MAPA%20DE%20CALOR%20FOMVIVIEND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VO"/>
      <sheetName val="2 CONTEXTO E IDENTIFICACIÓN"/>
      <sheetName val="3 PROBABIL E IMPACTO INHERENTE"/>
      <sheetName val="4 MAPA CALOR INHERENTE"/>
      <sheetName val="5 VALORACIÓN DEL CONTROL"/>
      <sheetName val="6 MAPA CALOR RESIDUAL"/>
      <sheetName val="7 MAPA CALOR INHEREN Y RESIDUAL"/>
      <sheetName val="8 MAPA RIESGOS"/>
      <sheetName val="11 FORMULAS"/>
      <sheetName val="9 RIESGO DEL PROCESO"/>
    </sheetNames>
    <sheetDataSet>
      <sheetData sheetId="0"/>
      <sheetData sheetId="1"/>
      <sheetData sheetId="2"/>
      <sheetData sheetId="3"/>
      <sheetData sheetId="4"/>
      <sheetData sheetId="5"/>
      <sheetData sheetId="6"/>
      <sheetData sheetId="7"/>
      <sheetData sheetId="8">
        <row r="4">
          <cell r="E4" t="str">
            <v>Preventivo</v>
          </cell>
          <cell r="F4">
            <v>0.25</v>
          </cell>
          <cell r="H4" t="str">
            <v>Automático</v>
          </cell>
          <cell r="I4">
            <v>0.25</v>
          </cell>
          <cell r="O4" t="str">
            <v>Preventivo</v>
          </cell>
        </row>
        <row r="5">
          <cell r="E5" t="str">
            <v>Detectivo</v>
          </cell>
          <cell r="F5">
            <v>0.15</v>
          </cell>
          <cell r="H5" t="str">
            <v>Manual</v>
          </cell>
          <cell r="I5">
            <v>0.15</v>
          </cell>
          <cell r="O5" t="str">
            <v>Detectivo</v>
          </cell>
          <cell r="P5" t="str">
            <v>Probabilidad</v>
          </cell>
        </row>
        <row r="6">
          <cell r="E6" t="str">
            <v>Correctivo</v>
          </cell>
          <cell r="F6">
            <v>0.1</v>
          </cell>
          <cell r="O6" t="str">
            <v>Correctivo</v>
          </cell>
          <cell r="P6" t="str">
            <v>Impacto</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6"/>
  <sheetViews>
    <sheetView topLeftCell="B13" zoomScale="90" zoomScaleNormal="90" workbookViewId="0">
      <selection activeCell="G23" sqref="G23"/>
    </sheetView>
  </sheetViews>
  <sheetFormatPr baseColWidth="10" defaultColWidth="11.42578125" defaultRowHeight="15" x14ac:dyDescent="0.25"/>
  <cols>
    <col min="1" max="1" width="2.85546875" style="243" customWidth="1" collapsed="1"/>
    <col min="2" max="3" width="24.7109375" style="243" customWidth="1" collapsed="1"/>
    <col min="4" max="4" width="16" style="243" customWidth="1" collapsed="1"/>
    <col min="5" max="5" width="24.7109375" style="243" customWidth="1" collapsed="1"/>
    <col min="6" max="6" width="27.7109375" style="243" customWidth="1" collapsed="1"/>
    <col min="7" max="8" width="24.7109375" style="243" customWidth="1" collapsed="1"/>
    <col min="9" max="16384" width="11.42578125" style="243" collapsed="1"/>
  </cols>
  <sheetData>
    <row r="1" spans="2:8" ht="15.75" thickBot="1" x14ac:dyDescent="0.3"/>
    <row r="2" spans="2:8" ht="18" x14ac:dyDescent="0.25">
      <c r="B2" s="319" t="s">
        <v>177</v>
      </c>
      <c r="C2" s="320"/>
      <c r="D2" s="320"/>
      <c r="E2" s="320"/>
      <c r="F2" s="320"/>
      <c r="G2" s="320"/>
      <c r="H2" s="321"/>
    </row>
    <row r="3" spans="2:8" x14ac:dyDescent="0.25">
      <c r="B3" s="244"/>
      <c r="C3" s="245"/>
      <c r="D3" s="245"/>
      <c r="E3" s="245"/>
      <c r="F3" s="245"/>
      <c r="G3" s="245"/>
      <c r="H3" s="246"/>
    </row>
    <row r="4" spans="2:8" ht="47.25" customHeight="1" x14ac:dyDescent="0.25">
      <c r="B4" s="322" t="s">
        <v>187</v>
      </c>
      <c r="C4" s="323"/>
      <c r="D4" s="323"/>
      <c r="E4" s="323"/>
      <c r="F4" s="323"/>
      <c r="G4" s="323"/>
      <c r="H4" s="324"/>
    </row>
    <row r="5" spans="2:8" ht="47.25" customHeight="1" x14ac:dyDescent="0.25">
      <c r="B5" s="325"/>
      <c r="C5" s="326"/>
      <c r="D5" s="326"/>
      <c r="E5" s="326"/>
      <c r="F5" s="326"/>
      <c r="G5" s="326"/>
      <c r="H5" s="327"/>
    </row>
    <row r="6" spans="2:8" ht="16.5" x14ac:dyDescent="0.25">
      <c r="B6" s="328" t="s">
        <v>178</v>
      </c>
      <c r="C6" s="329"/>
      <c r="D6" s="329"/>
      <c r="E6" s="329"/>
      <c r="F6" s="329"/>
      <c r="G6" s="329"/>
      <c r="H6" s="330"/>
    </row>
    <row r="7" spans="2:8" ht="72" customHeight="1" x14ac:dyDescent="0.25">
      <c r="B7" s="331" t="s">
        <v>188</v>
      </c>
      <c r="C7" s="332"/>
      <c r="D7" s="332"/>
      <c r="E7" s="332"/>
      <c r="F7" s="332"/>
      <c r="G7" s="332"/>
      <c r="H7" s="333"/>
    </row>
    <row r="8" spans="2:8" ht="16.5" x14ac:dyDescent="0.25">
      <c r="B8" s="223"/>
      <c r="C8" s="224"/>
      <c r="D8" s="224"/>
      <c r="E8" s="224"/>
      <c r="F8" s="224"/>
      <c r="G8" s="224"/>
      <c r="H8" s="225"/>
    </row>
    <row r="9" spans="2:8" ht="20.45" customHeight="1" x14ac:dyDescent="0.25">
      <c r="B9" s="338" t="s">
        <v>203</v>
      </c>
      <c r="C9" s="339"/>
      <c r="D9" s="339"/>
      <c r="E9" s="339"/>
      <c r="F9" s="339"/>
      <c r="G9" s="339"/>
      <c r="H9" s="340"/>
    </row>
    <row r="10" spans="2:8" ht="16.5" x14ac:dyDescent="0.25">
      <c r="B10" s="229"/>
      <c r="C10" s="230"/>
      <c r="D10" s="230"/>
      <c r="E10" s="230"/>
      <c r="F10" s="230"/>
      <c r="G10" s="230"/>
      <c r="H10" s="231"/>
    </row>
    <row r="11" spans="2:8" ht="20.45" customHeight="1" x14ac:dyDescent="0.25">
      <c r="B11" s="341" t="s">
        <v>204</v>
      </c>
      <c r="C11" s="342"/>
      <c r="D11" s="342"/>
      <c r="E11" s="342"/>
      <c r="F11" s="342"/>
      <c r="G11" s="342"/>
      <c r="H11" s="343"/>
    </row>
    <row r="12" spans="2:8" s="268" customFormat="1" ht="20.45" customHeight="1" x14ac:dyDescent="0.25">
      <c r="B12" s="265"/>
      <c r="C12" s="266"/>
      <c r="D12" s="266"/>
      <c r="E12" s="266"/>
      <c r="F12" s="266"/>
      <c r="G12" s="266"/>
      <c r="H12" s="267"/>
    </row>
    <row r="13" spans="2:8" ht="20.45" customHeight="1" x14ac:dyDescent="0.25">
      <c r="B13" s="328" t="s">
        <v>201</v>
      </c>
      <c r="C13" s="344"/>
      <c r="D13" s="344"/>
      <c r="E13" s="344"/>
      <c r="F13" s="344"/>
      <c r="G13" s="344"/>
      <c r="H13" s="345"/>
    </row>
    <row r="14" spans="2:8" ht="9" customHeight="1" x14ac:dyDescent="0.25">
      <c r="B14" s="328"/>
      <c r="C14" s="344"/>
      <c r="D14" s="344"/>
      <c r="E14" s="344"/>
      <c r="F14" s="344"/>
      <c r="G14" s="344"/>
      <c r="H14" s="345"/>
    </row>
    <row r="15" spans="2:8" ht="16.5" x14ac:dyDescent="0.25">
      <c r="B15" s="328" t="s">
        <v>200</v>
      </c>
      <c r="C15" s="344"/>
      <c r="D15" s="344"/>
      <c r="E15" s="344"/>
      <c r="F15" s="344"/>
      <c r="G15" s="344"/>
      <c r="H15" s="345"/>
    </row>
    <row r="16" spans="2:8" ht="16.5" x14ac:dyDescent="0.25">
      <c r="B16" s="226"/>
      <c r="C16" s="227"/>
      <c r="D16" s="227"/>
      <c r="E16" s="227"/>
      <c r="F16" s="227"/>
      <c r="G16" s="227"/>
      <c r="H16" s="228"/>
    </row>
    <row r="17" spans="2:8" ht="18.600000000000001" customHeight="1" x14ac:dyDescent="0.25">
      <c r="B17" s="328" t="s">
        <v>202</v>
      </c>
      <c r="C17" s="344"/>
      <c r="D17" s="344"/>
      <c r="E17" s="344"/>
      <c r="F17" s="344"/>
      <c r="G17" s="344"/>
      <c r="H17" s="345"/>
    </row>
    <row r="18" spans="2:8" ht="18.600000000000001" customHeight="1" x14ac:dyDescent="0.25">
      <c r="B18" s="226"/>
      <c r="C18" s="227"/>
      <c r="D18" s="227"/>
      <c r="E18" s="227"/>
      <c r="F18" s="227"/>
      <c r="G18" s="227"/>
      <c r="H18" s="228"/>
    </row>
    <row r="19" spans="2:8" ht="18.600000000000001" customHeight="1" x14ac:dyDescent="0.25">
      <c r="B19" s="328" t="s">
        <v>205</v>
      </c>
      <c r="C19" s="344"/>
      <c r="D19" s="344"/>
      <c r="E19" s="344"/>
      <c r="F19" s="344"/>
      <c r="G19" s="344"/>
      <c r="H19" s="345"/>
    </row>
    <row r="20" spans="2:8" ht="18.600000000000001" customHeight="1" thickBot="1" x14ac:dyDescent="0.3">
      <c r="B20" s="189"/>
      <c r="C20" s="232"/>
      <c r="D20" s="232"/>
      <c r="E20" s="232"/>
      <c r="F20" s="232"/>
      <c r="G20" s="232"/>
      <c r="H20" s="233"/>
    </row>
    <row r="21" spans="2:8" ht="15.75" thickTop="1" x14ac:dyDescent="0.25">
      <c r="B21" s="247"/>
      <c r="C21" s="355" t="s">
        <v>179</v>
      </c>
      <c r="D21" s="335"/>
      <c r="E21" s="336" t="s">
        <v>180</v>
      </c>
      <c r="F21" s="337"/>
      <c r="G21" s="252"/>
      <c r="H21" s="248"/>
    </row>
    <row r="22" spans="2:8" ht="35.25" customHeight="1" x14ac:dyDescent="0.25">
      <c r="B22" s="247"/>
      <c r="C22" s="358" t="s">
        <v>181</v>
      </c>
      <c r="D22" s="358"/>
      <c r="E22" s="347" t="s">
        <v>182</v>
      </c>
      <c r="F22" s="347"/>
      <c r="G22" s="252"/>
      <c r="H22" s="248"/>
    </row>
    <row r="23" spans="2:8" ht="17.25" customHeight="1" x14ac:dyDescent="0.25">
      <c r="B23" s="247"/>
      <c r="C23" s="358" t="s">
        <v>212</v>
      </c>
      <c r="D23" s="358"/>
      <c r="E23" s="347" t="s">
        <v>183</v>
      </c>
      <c r="F23" s="347"/>
      <c r="G23" s="252"/>
      <c r="H23" s="248"/>
    </row>
    <row r="24" spans="2:8" ht="69.75" customHeight="1" x14ac:dyDescent="0.25">
      <c r="B24" s="247"/>
      <c r="C24" s="358" t="s">
        <v>214</v>
      </c>
      <c r="D24" s="358"/>
      <c r="E24" s="347" t="s">
        <v>184</v>
      </c>
      <c r="F24" s="347"/>
      <c r="G24" s="252"/>
      <c r="H24" s="248"/>
    </row>
    <row r="25" spans="2:8" ht="69.75" customHeight="1" x14ac:dyDescent="0.25">
      <c r="B25" s="247"/>
      <c r="C25" s="346" t="s">
        <v>75</v>
      </c>
      <c r="D25" s="346"/>
      <c r="E25" s="347" t="s">
        <v>225</v>
      </c>
      <c r="F25" s="347"/>
      <c r="G25" s="252"/>
      <c r="H25" s="248"/>
    </row>
    <row r="26" spans="2:8" ht="69.75" customHeight="1" x14ac:dyDescent="0.25">
      <c r="B26" s="247"/>
      <c r="C26" s="346" t="s">
        <v>215</v>
      </c>
      <c r="D26" s="346"/>
      <c r="E26" s="347" t="s">
        <v>216</v>
      </c>
      <c r="F26" s="347"/>
      <c r="G26" s="252"/>
      <c r="H26" s="248"/>
    </row>
    <row r="27" spans="2:8" ht="60.75" customHeight="1" x14ac:dyDescent="0.25">
      <c r="B27" s="247"/>
      <c r="C27" s="346" t="s">
        <v>217</v>
      </c>
      <c r="D27" s="346"/>
      <c r="E27" s="347" t="s">
        <v>218</v>
      </c>
      <c r="F27" s="347"/>
      <c r="G27" s="252"/>
      <c r="H27" s="248"/>
    </row>
    <row r="28" spans="2:8" ht="104.25" customHeight="1" x14ac:dyDescent="0.25">
      <c r="B28" s="247"/>
      <c r="C28" s="346" t="s">
        <v>47</v>
      </c>
      <c r="D28" s="346"/>
      <c r="E28" s="347" t="s">
        <v>219</v>
      </c>
      <c r="F28" s="347"/>
      <c r="G28" s="252"/>
      <c r="H28" s="248"/>
    </row>
    <row r="29" spans="2:8" ht="126.75" customHeight="1" x14ac:dyDescent="0.25">
      <c r="B29" s="247"/>
      <c r="C29" s="346" t="s">
        <v>220</v>
      </c>
      <c r="D29" s="346"/>
      <c r="E29" s="347" t="s">
        <v>221</v>
      </c>
      <c r="F29" s="347"/>
      <c r="G29" s="252"/>
      <c r="H29" s="248"/>
    </row>
    <row r="30" spans="2:8" ht="69.75" customHeight="1" x14ac:dyDescent="0.25">
      <c r="B30" s="247"/>
      <c r="C30" s="346" t="s">
        <v>222</v>
      </c>
      <c r="D30" s="346"/>
      <c r="E30" s="347" t="s">
        <v>223</v>
      </c>
      <c r="F30" s="347"/>
      <c r="G30" s="252"/>
      <c r="H30" s="248"/>
    </row>
    <row r="31" spans="2:8" ht="69.75" customHeight="1" x14ac:dyDescent="0.25">
      <c r="B31" s="247"/>
      <c r="C31" s="346" t="s">
        <v>161</v>
      </c>
      <c r="D31" s="346"/>
      <c r="E31" s="347" t="s">
        <v>224</v>
      </c>
      <c r="F31" s="347"/>
      <c r="G31" s="252"/>
      <c r="H31" s="248"/>
    </row>
    <row r="32" spans="2:8" x14ac:dyDescent="0.25">
      <c r="B32" s="247"/>
      <c r="C32" s="237"/>
      <c r="D32" s="237"/>
      <c r="E32" s="238"/>
      <c r="F32" s="238"/>
      <c r="G32" s="252"/>
      <c r="H32" s="248"/>
    </row>
    <row r="33" spans="2:8" ht="16.5" x14ac:dyDescent="0.25">
      <c r="B33" s="328" t="s">
        <v>226</v>
      </c>
      <c r="C33" s="344"/>
      <c r="D33" s="344"/>
      <c r="E33" s="344"/>
      <c r="F33" s="344"/>
      <c r="G33" s="344"/>
      <c r="H33" s="345"/>
    </row>
    <row r="34" spans="2:8" ht="14.45" customHeight="1" thickBot="1" x14ac:dyDescent="0.3">
      <c r="B34" s="253"/>
      <c r="C34" s="242"/>
      <c r="D34" s="242"/>
      <c r="E34" s="242"/>
      <c r="F34" s="242"/>
      <c r="G34" s="242"/>
      <c r="H34" s="254"/>
    </row>
    <row r="35" spans="2:8" ht="14.45" customHeight="1" thickTop="1" x14ac:dyDescent="0.25">
      <c r="B35" s="253"/>
      <c r="C35" s="355" t="s">
        <v>179</v>
      </c>
      <c r="D35" s="335"/>
      <c r="E35" s="356" t="s">
        <v>180</v>
      </c>
      <c r="F35" s="357"/>
      <c r="G35" s="242"/>
      <c r="H35" s="254"/>
    </row>
    <row r="36" spans="2:8" ht="90" customHeight="1" x14ac:dyDescent="0.25">
      <c r="B36" s="253"/>
      <c r="C36" s="346" t="s">
        <v>194</v>
      </c>
      <c r="D36" s="346"/>
      <c r="E36" s="347" t="s">
        <v>227</v>
      </c>
      <c r="F36" s="347"/>
      <c r="G36" s="242"/>
      <c r="H36" s="254"/>
    </row>
    <row r="37" spans="2:8" ht="53.45" customHeight="1" x14ac:dyDescent="0.25">
      <c r="B37" s="253"/>
      <c r="C37" s="346" t="s">
        <v>166</v>
      </c>
      <c r="D37" s="346"/>
      <c r="E37" s="347" t="s">
        <v>252</v>
      </c>
      <c r="F37" s="347"/>
      <c r="G37" s="242"/>
      <c r="H37" s="254"/>
    </row>
    <row r="38" spans="2:8" ht="54" customHeight="1" x14ac:dyDescent="0.25">
      <c r="B38" s="253"/>
      <c r="C38" s="346" t="s">
        <v>61</v>
      </c>
      <c r="D38" s="346"/>
      <c r="E38" s="347" t="s">
        <v>253</v>
      </c>
      <c r="F38" s="347"/>
      <c r="G38" s="242"/>
      <c r="H38" s="254"/>
    </row>
    <row r="39" spans="2:8" ht="32.450000000000003" customHeight="1" x14ac:dyDescent="0.25">
      <c r="B39" s="253"/>
      <c r="C39" s="346" t="s">
        <v>228</v>
      </c>
      <c r="D39" s="346"/>
      <c r="E39" s="347" t="s">
        <v>229</v>
      </c>
      <c r="F39" s="347"/>
      <c r="G39" s="242"/>
      <c r="H39" s="254"/>
    </row>
    <row r="40" spans="2:8" ht="16.5" x14ac:dyDescent="0.25">
      <c r="B40" s="253"/>
      <c r="C40" s="242"/>
      <c r="D40" s="242"/>
      <c r="E40" s="242"/>
      <c r="F40" s="242"/>
      <c r="G40" s="242"/>
      <c r="H40" s="254"/>
    </row>
    <row r="41" spans="2:8" ht="18.600000000000001" customHeight="1" x14ac:dyDescent="0.25">
      <c r="B41" s="348" t="s">
        <v>210</v>
      </c>
      <c r="C41" s="349"/>
      <c r="D41" s="349"/>
      <c r="E41" s="349"/>
      <c r="F41" s="349"/>
      <c r="G41" s="349"/>
      <c r="H41" s="350"/>
    </row>
    <row r="42" spans="2:8" ht="18.600000000000001" customHeight="1" x14ac:dyDescent="0.25">
      <c r="B42" s="239"/>
      <c r="C42" s="240"/>
      <c r="D42" s="240"/>
      <c r="E42" s="240"/>
      <c r="F42" s="240"/>
      <c r="G42" s="240"/>
      <c r="H42" s="241"/>
    </row>
    <row r="43" spans="2:8" ht="18.600000000000001" customHeight="1" x14ac:dyDescent="0.25">
      <c r="B43" s="328" t="s">
        <v>206</v>
      </c>
      <c r="C43" s="344"/>
      <c r="D43" s="344"/>
      <c r="E43" s="344"/>
      <c r="F43" s="344"/>
      <c r="G43" s="344"/>
      <c r="H43" s="345"/>
    </row>
    <row r="44" spans="2:8" ht="18.600000000000001" customHeight="1" thickBot="1" x14ac:dyDescent="0.3">
      <c r="B44" s="189"/>
      <c r="C44" s="232"/>
      <c r="D44" s="232"/>
      <c r="E44" s="232"/>
      <c r="F44" s="232"/>
      <c r="G44" s="232"/>
      <c r="H44" s="233"/>
    </row>
    <row r="45" spans="2:8" ht="18.600000000000001" customHeight="1" thickTop="1" x14ac:dyDescent="0.25">
      <c r="B45" s="189"/>
      <c r="C45" s="355" t="s">
        <v>179</v>
      </c>
      <c r="D45" s="335"/>
      <c r="E45" s="356" t="s">
        <v>180</v>
      </c>
      <c r="F45" s="357"/>
      <c r="G45" s="232"/>
      <c r="H45" s="233"/>
    </row>
    <row r="46" spans="2:8" ht="53.1" customHeight="1" x14ac:dyDescent="0.25">
      <c r="B46" s="189"/>
      <c r="C46" s="346" t="s">
        <v>169</v>
      </c>
      <c r="D46" s="346"/>
      <c r="E46" s="347" t="s">
        <v>185</v>
      </c>
      <c r="F46" s="347"/>
      <c r="G46" s="232"/>
      <c r="H46" s="233"/>
    </row>
    <row r="47" spans="2:8" ht="54" customHeight="1" x14ac:dyDescent="0.25">
      <c r="B47" s="189"/>
      <c r="C47" s="346" t="s">
        <v>87</v>
      </c>
      <c r="D47" s="346"/>
      <c r="E47" s="347" t="s">
        <v>230</v>
      </c>
      <c r="F47" s="347"/>
      <c r="G47" s="232"/>
      <c r="H47" s="233"/>
    </row>
    <row r="48" spans="2:8" ht="51.95" customHeight="1" x14ac:dyDescent="0.25">
      <c r="B48" s="189"/>
      <c r="C48" s="346" t="s">
        <v>88</v>
      </c>
      <c r="D48" s="346"/>
      <c r="E48" s="347" t="s">
        <v>232</v>
      </c>
      <c r="F48" s="347"/>
      <c r="G48" s="232"/>
      <c r="H48" s="233"/>
    </row>
    <row r="49" spans="2:8" ht="53.45" customHeight="1" x14ac:dyDescent="0.25">
      <c r="B49" s="189"/>
      <c r="C49" s="346" t="s">
        <v>110</v>
      </c>
      <c r="D49" s="346"/>
      <c r="E49" s="347" t="s">
        <v>232</v>
      </c>
      <c r="F49" s="347"/>
      <c r="G49" s="232"/>
      <c r="H49" s="233"/>
    </row>
    <row r="50" spans="2:8" ht="48.6" customHeight="1" x14ac:dyDescent="0.25">
      <c r="B50" s="189"/>
      <c r="C50" s="346" t="s">
        <v>89</v>
      </c>
      <c r="D50" s="346"/>
      <c r="E50" s="347" t="s">
        <v>233</v>
      </c>
      <c r="F50" s="347"/>
      <c r="G50" s="232"/>
      <c r="H50" s="233"/>
    </row>
    <row r="51" spans="2:8" ht="49.5" customHeight="1" x14ac:dyDescent="0.25">
      <c r="B51" s="189"/>
      <c r="C51" s="346" t="s">
        <v>90</v>
      </c>
      <c r="D51" s="346"/>
      <c r="E51" s="347" t="s">
        <v>231</v>
      </c>
      <c r="F51" s="347"/>
      <c r="G51" s="232"/>
      <c r="H51" s="233"/>
    </row>
    <row r="52" spans="2:8" ht="57" customHeight="1" x14ac:dyDescent="0.25">
      <c r="B52" s="189"/>
      <c r="C52" s="346" t="s">
        <v>106</v>
      </c>
      <c r="D52" s="346"/>
      <c r="E52" s="347" t="s">
        <v>236</v>
      </c>
      <c r="F52" s="347"/>
      <c r="G52" s="232"/>
      <c r="H52" s="233"/>
    </row>
    <row r="53" spans="2:8" ht="36" customHeight="1" x14ac:dyDescent="0.25">
      <c r="B53" s="189"/>
      <c r="C53" s="346" t="s">
        <v>109</v>
      </c>
      <c r="D53" s="346"/>
      <c r="E53" s="347" t="s">
        <v>234</v>
      </c>
      <c r="F53" s="347"/>
      <c r="G53" s="232"/>
      <c r="H53" s="233"/>
    </row>
    <row r="54" spans="2:8" ht="39.950000000000003" customHeight="1" x14ac:dyDescent="0.25">
      <c r="B54" s="189"/>
      <c r="C54" s="346" t="s">
        <v>113</v>
      </c>
      <c r="D54" s="346"/>
      <c r="E54" s="347" t="s">
        <v>235</v>
      </c>
      <c r="F54" s="347"/>
      <c r="G54" s="232"/>
      <c r="H54" s="233"/>
    </row>
    <row r="55" spans="2:8" ht="29.45" customHeight="1" x14ac:dyDescent="0.25">
      <c r="B55" s="189"/>
      <c r="C55" s="346" t="s">
        <v>10</v>
      </c>
      <c r="D55" s="346"/>
      <c r="E55" s="347" t="s">
        <v>197</v>
      </c>
      <c r="F55" s="347"/>
      <c r="G55" s="232"/>
      <c r="H55" s="233"/>
    </row>
    <row r="56" spans="2:8" ht="18.600000000000001" customHeight="1" x14ac:dyDescent="0.25">
      <c r="B56" s="189"/>
      <c r="C56" s="232"/>
      <c r="D56" s="232"/>
      <c r="E56" s="232"/>
      <c r="F56" s="232"/>
      <c r="G56" s="232"/>
      <c r="H56" s="233"/>
    </row>
    <row r="57" spans="2:8" ht="18.600000000000001" customHeight="1" x14ac:dyDescent="0.25">
      <c r="B57" s="359" t="s">
        <v>209</v>
      </c>
      <c r="C57" s="360"/>
      <c r="D57" s="360"/>
      <c r="E57" s="360"/>
      <c r="F57" s="360"/>
      <c r="G57" s="360"/>
      <c r="H57" s="361"/>
    </row>
    <row r="58" spans="2:8" ht="18.600000000000001" customHeight="1" x14ac:dyDescent="0.25">
      <c r="B58" s="189"/>
      <c r="C58" s="232"/>
      <c r="D58" s="232"/>
      <c r="E58" s="232"/>
      <c r="F58" s="232"/>
      <c r="G58" s="232"/>
      <c r="H58" s="233"/>
    </row>
    <row r="59" spans="2:8" ht="18.600000000000001" customHeight="1" x14ac:dyDescent="0.25">
      <c r="B59" s="362" t="s">
        <v>207</v>
      </c>
      <c r="C59" s="363"/>
      <c r="D59" s="363"/>
      <c r="E59" s="363"/>
      <c r="F59" s="363"/>
      <c r="G59" s="363"/>
      <c r="H59" s="364"/>
    </row>
    <row r="60" spans="2:8" ht="18.600000000000001" customHeight="1" x14ac:dyDescent="0.25">
      <c r="B60" s="226"/>
      <c r="C60" s="227"/>
      <c r="D60" s="227"/>
      <c r="E60" s="227"/>
      <c r="F60" s="227"/>
      <c r="G60" s="227"/>
      <c r="H60" s="228"/>
    </row>
    <row r="61" spans="2:8" ht="30" customHeight="1" x14ac:dyDescent="0.25">
      <c r="B61" s="328" t="s">
        <v>208</v>
      </c>
      <c r="C61" s="344"/>
      <c r="D61" s="344"/>
      <c r="E61" s="344"/>
      <c r="F61" s="344"/>
      <c r="G61" s="344"/>
      <c r="H61" s="345"/>
    </row>
    <row r="62" spans="2:8" ht="17.25" thickBot="1" x14ac:dyDescent="0.3">
      <c r="B62" s="189"/>
      <c r="C62" s="232"/>
      <c r="D62" s="232"/>
      <c r="E62" s="232"/>
      <c r="F62" s="232"/>
      <c r="G62" s="232"/>
      <c r="H62" s="233"/>
    </row>
    <row r="63" spans="2:8" ht="30" customHeight="1" thickTop="1" x14ac:dyDescent="0.25">
      <c r="B63" s="189"/>
      <c r="C63" s="355" t="s">
        <v>179</v>
      </c>
      <c r="D63" s="335"/>
      <c r="E63" s="356" t="s">
        <v>180</v>
      </c>
      <c r="F63" s="357"/>
      <c r="G63" s="232"/>
      <c r="H63" s="233"/>
    </row>
    <row r="64" spans="2:8" ht="30" customHeight="1" x14ac:dyDescent="0.25">
      <c r="B64" s="189"/>
      <c r="C64" s="346" t="s">
        <v>120</v>
      </c>
      <c r="D64" s="346"/>
      <c r="E64" s="347" t="s">
        <v>237</v>
      </c>
      <c r="F64" s="347"/>
      <c r="G64" s="232"/>
      <c r="H64" s="233"/>
    </row>
    <row r="65" spans="2:8" ht="44.45" customHeight="1" x14ac:dyDescent="0.25">
      <c r="B65" s="189"/>
      <c r="C65" s="346" t="s">
        <v>121</v>
      </c>
      <c r="D65" s="346"/>
      <c r="E65" s="347" t="s">
        <v>238</v>
      </c>
      <c r="F65" s="347"/>
      <c r="G65" s="232"/>
      <c r="H65" s="233"/>
    </row>
    <row r="66" spans="2:8" ht="51" customHeight="1" x14ac:dyDescent="0.25">
      <c r="B66" s="189"/>
      <c r="C66" s="346" t="s">
        <v>172</v>
      </c>
      <c r="D66" s="346"/>
      <c r="E66" s="347" t="s">
        <v>239</v>
      </c>
      <c r="F66" s="347"/>
      <c r="G66" s="232"/>
      <c r="H66" s="233"/>
    </row>
    <row r="67" spans="2:8" ht="84.75" customHeight="1" x14ac:dyDescent="0.25">
      <c r="B67" s="189"/>
      <c r="C67" s="346" t="s">
        <v>240</v>
      </c>
      <c r="D67" s="346"/>
      <c r="E67" s="347" t="s">
        <v>186</v>
      </c>
      <c r="F67" s="347"/>
      <c r="G67" s="232"/>
      <c r="H67" s="233"/>
    </row>
    <row r="68" spans="2:8" ht="15.75" customHeight="1" x14ac:dyDescent="0.25">
      <c r="B68" s="189"/>
      <c r="C68" s="346" t="s">
        <v>144</v>
      </c>
      <c r="D68" s="346"/>
      <c r="E68" s="347" t="s">
        <v>242</v>
      </c>
      <c r="F68" s="347"/>
      <c r="G68" s="232"/>
      <c r="H68" s="233"/>
    </row>
    <row r="69" spans="2:8" ht="30" customHeight="1" x14ac:dyDescent="0.25">
      <c r="B69" s="189"/>
      <c r="C69" s="346" t="s">
        <v>243</v>
      </c>
      <c r="D69" s="346"/>
      <c r="E69" s="347" t="s">
        <v>244</v>
      </c>
      <c r="F69" s="347"/>
      <c r="G69" s="232"/>
      <c r="H69" s="233"/>
    </row>
    <row r="70" spans="2:8" ht="30" customHeight="1" x14ac:dyDescent="0.25">
      <c r="B70" s="189"/>
      <c r="C70" s="346" t="s">
        <v>245</v>
      </c>
      <c r="D70" s="346"/>
      <c r="E70" s="347" t="s">
        <v>246</v>
      </c>
      <c r="F70" s="347"/>
      <c r="G70" s="232"/>
      <c r="H70" s="233"/>
    </row>
    <row r="71" spans="2:8" ht="53.45" customHeight="1" x14ac:dyDescent="0.25">
      <c r="B71" s="189"/>
      <c r="C71" s="346" t="s">
        <v>128</v>
      </c>
      <c r="D71" s="346"/>
      <c r="E71" s="347" t="s">
        <v>241</v>
      </c>
      <c r="F71" s="347"/>
      <c r="G71" s="232"/>
      <c r="H71" s="233"/>
    </row>
    <row r="72" spans="2:8" ht="30" customHeight="1" x14ac:dyDescent="0.25">
      <c r="B72" s="189"/>
      <c r="C72" s="232"/>
      <c r="D72" s="232"/>
      <c r="E72" s="232"/>
      <c r="F72" s="232"/>
      <c r="G72" s="232"/>
      <c r="H72" s="233"/>
    </row>
    <row r="73" spans="2:8" ht="18.600000000000001" customHeight="1" x14ac:dyDescent="0.25">
      <c r="B73" s="362" t="s">
        <v>211</v>
      </c>
      <c r="C73" s="363"/>
      <c r="D73" s="363"/>
      <c r="E73" s="363"/>
      <c r="F73" s="363"/>
      <c r="G73" s="363"/>
      <c r="H73" s="364"/>
    </row>
    <row r="74" spans="2:8" ht="18.600000000000001" customHeight="1" x14ac:dyDescent="0.25">
      <c r="B74" s="234"/>
      <c r="C74" s="235"/>
      <c r="D74" s="235"/>
      <c r="E74" s="235"/>
      <c r="F74" s="235"/>
      <c r="G74" s="235"/>
      <c r="H74" s="236"/>
    </row>
    <row r="75" spans="2:8" ht="18.600000000000001" customHeight="1" x14ac:dyDescent="0.25">
      <c r="B75" s="362" t="s">
        <v>269</v>
      </c>
      <c r="C75" s="363"/>
      <c r="D75" s="363"/>
      <c r="E75" s="363"/>
      <c r="F75" s="363"/>
      <c r="G75" s="363"/>
      <c r="H75" s="364"/>
    </row>
    <row r="76" spans="2:8" ht="16.5" x14ac:dyDescent="0.25">
      <c r="B76" s="189"/>
      <c r="C76" s="255"/>
      <c r="D76" s="255"/>
      <c r="E76" s="255"/>
      <c r="F76" s="255"/>
      <c r="G76" s="255"/>
      <c r="H76" s="190"/>
    </row>
    <row r="77" spans="2:8" ht="16.5" x14ac:dyDescent="0.25">
      <c r="B77" s="189"/>
      <c r="C77" s="255"/>
      <c r="D77" s="255"/>
      <c r="E77" s="255"/>
      <c r="F77" s="255"/>
      <c r="G77" s="255"/>
      <c r="H77" s="190"/>
    </row>
    <row r="78" spans="2:8" ht="16.5" x14ac:dyDescent="0.25">
      <c r="B78" s="189" t="s">
        <v>249</v>
      </c>
      <c r="C78" s="255"/>
      <c r="D78" s="255"/>
      <c r="E78" s="255"/>
      <c r="F78" s="255"/>
      <c r="G78" s="255"/>
      <c r="H78" s="190"/>
    </row>
    <row r="79" spans="2:8" ht="16.5" x14ac:dyDescent="0.25">
      <c r="B79" s="189"/>
      <c r="C79" s="255"/>
      <c r="D79" s="255"/>
      <c r="E79" s="255"/>
      <c r="F79" s="255"/>
      <c r="G79" s="255"/>
      <c r="H79" s="190"/>
    </row>
    <row r="80" spans="2:8" ht="15.75" thickBot="1" x14ac:dyDescent="0.3">
      <c r="B80" s="247"/>
      <c r="C80" s="252"/>
      <c r="D80" s="256"/>
      <c r="E80" s="257"/>
      <c r="F80" s="257"/>
      <c r="G80" s="258"/>
      <c r="H80" s="248"/>
    </row>
    <row r="81" spans="2:8" ht="15.75" thickTop="1" x14ac:dyDescent="0.25">
      <c r="B81" s="259" t="s">
        <v>250</v>
      </c>
      <c r="C81" s="334" t="s">
        <v>179</v>
      </c>
      <c r="D81" s="335"/>
      <c r="E81" s="336" t="s">
        <v>180</v>
      </c>
      <c r="F81" s="337"/>
      <c r="G81" s="252"/>
      <c r="H81" s="248"/>
    </row>
    <row r="82" spans="2:8" s="188" customFormat="1" ht="27.75" customHeight="1" x14ac:dyDescent="0.25">
      <c r="B82" s="263">
        <v>2</v>
      </c>
      <c r="C82" s="358" t="s">
        <v>181</v>
      </c>
      <c r="D82" s="358"/>
      <c r="E82" s="347" t="s">
        <v>182</v>
      </c>
      <c r="F82" s="347"/>
      <c r="G82" s="260"/>
      <c r="H82" s="191"/>
    </row>
    <row r="83" spans="2:8" s="188" customFormat="1" ht="17.25" customHeight="1" x14ac:dyDescent="0.25">
      <c r="B83" s="263">
        <v>2</v>
      </c>
      <c r="C83" s="358" t="s">
        <v>212</v>
      </c>
      <c r="D83" s="358"/>
      <c r="E83" s="347" t="s">
        <v>183</v>
      </c>
      <c r="F83" s="347"/>
      <c r="G83" s="260"/>
      <c r="H83" s="191"/>
    </row>
    <row r="84" spans="2:8" s="188" customFormat="1" ht="81" customHeight="1" x14ac:dyDescent="0.25">
      <c r="B84" s="263">
        <v>2</v>
      </c>
      <c r="C84" s="358" t="s">
        <v>214</v>
      </c>
      <c r="D84" s="358"/>
      <c r="E84" s="347" t="s">
        <v>184</v>
      </c>
      <c r="F84" s="347"/>
      <c r="G84" s="260"/>
      <c r="H84" s="191"/>
    </row>
    <row r="85" spans="2:8" s="188" customFormat="1" ht="78" customHeight="1" x14ac:dyDescent="0.25">
      <c r="B85" s="263">
        <v>2</v>
      </c>
      <c r="C85" s="346" t="s">
        <v>75</v>
      </c>
      <c r="D85" s="346"/>
      <c r="E85" s="347" t="s">
        <v>225</v>
      </c>
      <c r="F85" s="347"/>
      <c r="G85" s="260"/>
      <c r="H85" s="191"/>
    </row>
    <row r="86" spans="2:8" s="188" customFormat="1" ht="43.5" customHeight="1" x14ac:dyDescent="0.25">
      <c r="B86" s="263">
        <v>2</v>
      </c>
      <c r="C86" s="346" t="s">
        <v>215</v>
      </c>
      <c r="D86" s="346"/>
      <c r="E86" s="347" t="s">
        <v>216</v>
      </c>
      <c r="F86" s="347"/>
      <c r="G86" s="260"/>
      <c r="H86" s="191"/>
    </row>
    <row r="87" spans="2:8" s="188" customFormat="1" ht="42" customHeight="1" x14ac:dyDescent="0.25">
      <c r="B87" s="263">
        <v>2</v>
      </c>
      <c r="C87" s="346" t="s">
        <v>217</v>
      </c>
      <c r="D87" s="346"/>
      <c r="E87" s="347" t="s">
        <v>218</v>
      </c>
      <c r="F87" s="347"/>
      <c r="G87" s="260"/>
      <c r="H87" s="191"/>
    </row>
    <row r="88" spans="2:8" s="188" customFormat="1" ht="88.5" customHeight="1" x14ac:dyDescent="0.25">
      <c r="B88" s="263">
        <v>2</v>
      </c>
      <c r="C88" s="346" t="s">
        <v>47</v>
      </c>
      <c r="D88" s="346"/>
      <c r="E88" s="347" t="s">
        <v>247</v>
      </c>
      <c r="F88" s="347"/>
      <c r="G88" s="260"/>
      <c r="H88" s="191"/>
    </row>
    <row r="89" spans="2:8" s="188" customFormat="1" ht="114" customHeight="1" x14ac:dyDescent="0.25">
      <c r="B89" s="263">
        <v>2</v>
      </c>
      <c r="C89" s="346" t="s">
        <v>220</v>
      </c>
      <c r="D89" s="346"/>
      <c r="E89" s="347" t="s">
        <v>221</v>
      </c>
      <c r="F89" s="347"/>
      <c r="G89" s="260"/>
      <c r="H89" s="191"/>
    </row>
    <row r="90" spans="2:8" s="188" customFormat="1" ht="93.95" customHeight="1" x14ac:dyDescent="0.25">
      <c r="B90" s="263">
        <v>2</v>
      </c>
      <c r="C90" s="346" t="s">
        <v>222</v>
      </c>
      <c r="D90" s="346"/>
      <c r="E90" s="347" t="s">
        <v>223</v>
      </c>
      <c r="F90" s="347"/>
      <c r="G90" s="260"/>
      <c r="H90" s="191"/>
    </row>
    <row r="91" spans="2:8" s="188" customFormat="1" x14ac:dyDescent="0.25">
      <c r="B91" s="263">
        <v>2</v>
      </c>
      <c r="C91" s="346" t="s">
        <v>161</v>
      </c>
      <c r="D91" s="346"/>
      <c r="E91" s="347" t="s">
        <v>224</v>
      </c>
      <c r="F91" s="347"/>
      <c r="G91" s="260"/>
      <c r="H91" s="191"/>
    </row>
    <row r="92" spans="2:8" s="188" customFormat="1" ht="66.599999999999994" customHeight="1" x14ac:dyDescent="0.25">
      <c r="B92" s="263">
        <v>3</v>
      </c>
      <c r="C92" s="346" t="s">
        <v>194</v>
      </c>
      <c r="D92" s="346"/>
      <c r="E92" s="347" t="s">
        <v>227</v>
      </c>
      <c r="F92" s="347"/>
      <c r="G92" s="260"/>
      <c r="H92" s="191"/>
    </row>
    <row r="93" spans="2:8" s="188" customFormat="1" ht="66.599999999999994" customHeight="1" x14ac:dyDescent="0.25">
      <c r="B93" s="263">
        <v>3</v>
      </c>
      <c r="C93" s="346" t="s">
        <v>166</v>
      </c>
      <c r="D93" s="346"/>
      <c r="E93" s="347" t="s">
        <v>252</v>
      </c>
      <c r="F93" s="347"/>
      <c r="G93" s="260"/>
      <c r="H93" s="191"/>
    </row>
    <row r="94" spans="2:8" s="188" customFormat="1" ht="62.45" customHeight="1" x14ac:dyDescent="0.25">
      <c r="B94" s="263">
        <v>3</v>
      </c>
      <c r="C94" s="346" t="s">
        <v>61</v>
      </c>
      <c r="D94" s="346"/>
      <c r="E94" s="347" t="s">
        <v>253</v>
      </c>
      <c r="F94" s="347"/>
      <c r="G94" s="260"/>
      <c r="H94" s="191"/>
    </row>
    <row r="95" spans="2:8" s="188" customFormat="1" ht="38.450000000000003" customHeight="1" x14ac:dyDescent="0.25">
      <c r="B95" s="263">
        <v>3</v>
      </c>
      <c r="C95" s="346" t="s">
        <v>228</v>
      </c>
      <c r="D95" s="346"/>
      <c r="E95" s="347" t="s">
        <v>229</v>
      </c>
      <c r="F95" s="347"/>
      <c r="G95" s="260"/>
      <c r="H95" s="191"/>
    </row>
    <row r="96" spans="2:8" ht="59.25" customHeight="1" x14ac:dyDescent="0.25">
      <c r="B96" s="264">
        <v>5</v>
      </c>
      <c r="C96" s="346" t="s">
        <v>169</v>
      </c>
      <c r="D96" s="346"/>
      <c r="E96" s="347" t="s">
        <v>248</v>
      </c>
      <c r="F96" s="347"/>
      <c r="G96" s="252"/>
      <c r="H96" s="248"/>
    </row>
    <row r="97" spans="2:8" ht="59.25" customHeight="1" x14ac:dyDescent="0.25">
      <c r="B97" s="264">
        <v>5</v>
      </c>
      <c r="C97" s="346" t="s">
        <v>87</v>
      </c>
      <c r="D97" s="346"/>
      <c r="E97" s="347" t="s">
        <v>230</v>
      </c>
      <c r="F97" s="347"/>
      <c r="G97" s="252"/>
      <c r="H97" s="248"/>
    </row>
    <row r="98" spans="2:8" ht="59.25" customHeight="1" x14ac:dyDescent="0.25">
      <c r="B98" s="264">
        <v>5</v>
      </c>
      <c r="C98" s="346" t="s">
        <v>88</v>
      </c>
      <c r="D98" s="346"/>
      <c r="E98" s="347" t="s">
        <v>232</v>
      </c>
      <c r="F98" s="347"/>
      <c r="G98" s="252"/>
      <c r="H98" s="248"/>
    </row>
    <row r="99" spans="2:8" ht="59.25" customHeight="1" x14ac:dyDescent="0.25">
      <c r="B99" s="264">
        <v>5</v>
      </c>
      <c r="C99" s="346" t="s">
        <v>110</v>
      </c>
      <c r="D99" s="346"/>
      <c r="E99" s="347" t="s">
        <v>232</v>
      </c>
      <c r="F99" s="347"/>
      <c r="G99" s="252"/>
      <c r="H99" s="248"/>
    </row>
    <row r="100" spans="2:8" ht="47.45" customHeight="1" x14ac:dyDescent="0.25">
      <c r="B100" s="264">
        <v>5</v>
      </c>
      <c r="C100" s="346" t="s">
        <v>89</v>
      </c>
      <c r="D100" s="346"/>
      <c r="E100" s="347" t="s">
        <v>233</v>
      </c>
      <c r="F100" s="347"/>
      <c r="G100" s="252"/>
      <c r="H100" s="248"/>
    </row>
    <row r="101" spans="2:8" ht="45.6" customHeight="1" x14ac:dyDescent="0.25">
      <c r="B101" s="264">
        <v>5</v>
      </c>
      <c r="C101" s="346" t="s">
        <v>90</v>
      </c>
      <c r="D101" s="346"/>
      <c r="E101" s="347" t="s">
        <v>231</v>
      </c>
      <c r="F101" s="347"/>
      <c r="G101" s="252"/>
      <c r="H101" s="248"/>
    </row>
    <row r="102" spans="2:8" ht="66" customHeight="1" x14ac:dyDescent="0.25">
      <c r="B102" s="264">
        <v>5</v>
      </c>
      <c r="C102" s="346" t="s">
        <v>106</v>
      </c>
      <c r="D102" s="346"/>
      <c r="E102" s="347" t="s">
        <v>236</v>
      </c>
      <c r="F102" s="347"/>
      <c r="G102" s="252"/>
      <c r="H102" s="248"/>
    </row>
    <row r="103" spans="2:8" ht="33.6" customHeight="1" x14ac:dyDescent="0.25">
      <c r="B103" s="264">
        <v>5</v>
      </c>
      <c r="C103" s="346" t="s">
        <v>109</v>
      </c>
      <c r="D103" s="346"/>
      <c r="E103" s="347" t="s">
        <v>234</v>
      </c>
      <c r="F103" s="347"/>
      <c r="G103" s="252"/>
      <c r="H103" s="248"/>
    </row>
    <row r="104" spans="2:8" ht="39" customHeight="1" x14ac:dyDescent="0.25">
      <c r="B104" s="264">
        <v>5</v>
      </c>
      <c r="C104" s="346" t="s">
        <v>113</v>
      </c>
      <c r="D104" s="346"/>
      <c r="E104" s="347" t="s">
        <v>235</v>
      </c>
      <c r="F104" s="347"/>
      <c r="G104" s="252"/>
      <c r="H104" s="248"/>
    </row>
    <row r="105" spans="2:8" ht="27.75" customHeight="1" x14ac:dyDescent="0.25">
      <c r="B105" s="264">
        <v>5</v>
      </c>
      <c r="C105" s="346" t="s">
        <v>10</v>
      </c>
      <c r="D105" s="346"/>
      <c r="E105" s="347" t="s">
        <v>197</v>
      </c>
      <c r="F105" s="347"/>
      <c r="G105" s="252"/>
      <c r="H105" s="248"/>
    </row>
    <row r="106" spans="2:8" ht="24.95" customHeight="1" x14ac:dyDescent="0.25">
      <c r="B106" s="264">
        <v>8</v>
      </c>
      <c r="C106" s="346" t="s">
        <v>120</v>
      </c>
      <c r="D106" s="346"/>
      <c r="E106" s="347" t="s">
        <v>237</v>
      </c>
      <c r="F106" s="347"/>
      <c r="G106" s="252"/>
      <c r="H106" s="248"/>
    </row>
    <row r="107" spans="2:8" ht="46.5" customHeight="1" x14ac:dyDescent="0.25">
      <c r="B107" s="264">
        <v>8</v>
      </c>
      <c r="C107" s="346" t="s">
        <v>121</v>
      </c>
      <c r="D107" s="346"/>
      <c r="E107" s="347" t="s">
        <v>238</v>
      </c>
      <c r="F107" s="347"/>
      <c r="G107" s="252"/>
      <c r="H107" s="248"/>
    </row>
    <row r="108" spans="2:8" ht="46.5" customHeight="1" x14ac:dyDescent="0.25">
      <c r="B108" s="264">
        <v>8</v>
      </c>
      <c r="C108" s="346" t="s">
        <v>172</v>
      </c>
      <c r="D108" s="346"/>
      <c r="E108" s="347" t="s">
        <v>239</v>
      </c>
      <c r="F108" s="347"/>
      <c r="G108" s="252"/>
      <c r="H108" s="248"/>
    </row>
    <row r="109" spans="2:8" s="188" customFormat="1" ht="89.25" customHeight="1" x14ac:dyDescent="0.25">
      <c r="B109" s="263">
        <v>8</v>
      </c>
      <c r="C109" s="346" t="s">
        <v>240</v>
      </c>
      <c r="D109" s="346"/>
      <c r="E109" s="347" t="s">
        <v>186</v>
      </c>
      <c r="F109" s="347"/>
      <c r="G109" s="260"/>
      <c r="H109" s="191"/>
    </row>
    <row r="110" spans="2:8" s="188" customFormat="1" ht="33.950000000000003" customHeight="1" x14ac:dyDescent="0.25">
      <c r="B110" s="263">
        <v>8</v>
      </c>
      <c r="C110" s="346" t="s">
        <v>144</v>
      </c>
      <c r="D110" s="346"/>
      <c r="E110" s="347" t="s">
        <v>242</v>
      </c>
      <c r="F110" s="347"/>
      <c r="G110" s="260"/>
      <c r="H110" s="191"/>
    </row>
    <row r="111" spans="2:8" s="188" customFormat="1" ht="33.950000000000003" customHeight="1" x14ac:dyDescent="0.25">
      <c r="B111" s="263">
        <v>8</v>
      </c>
      <c r="C111" s="346" t="s">
        <v>243</v>
      </c>
      <c r="D111" s="346"/>
      <c r="E111" s="347" t="s">
        <v>244</v>
      </c>
      <c r="F111" s="347"/>
      <c r="G111" s="260"/>
      <c r="H111" s="191"/>
    </row>
    <row r="112" spans="2:8" s="188" customFormat="1" ht="36.75" customHeight="1" x14ac:dyDescent="0.25">
      <c r="B112" s="263">
        <v>8</v>
      </c>
      <c r="C112" s="346" t="s">
        <v>245</v>
      </c>
      <c r="D112" s="346"/>
      <c r="E112" s="347" t="s">
        <v>246</v>
      </c>
      <c r="F112" s="347"/>
      <c r="G112" s="260"/>
      <c r="H112" s="191"/>
    </row>
    <row r="113" spans="2:8" s="188" customFormat="1" ht="67.5" customHeight="1" x14ac:dyDescent="0.25">
      <c r="B113" s="263">
        <v>8</v>
      </c>
      <c r="C113" s="346" t="s">
        <v>128</v>
      </c>
      <c r="D113" s="346"/>
      <c r="E113" s="347" t="s">
        <v>241</v>
      </c>
      <c r="F113" s="347"/>
      <c r="G113" s="260"/>
      <c r="H113" s="191"/>
    </row>
    <row r="114" spans="2:8" ht="6.75" customHeight="1" thickBot="1" x14ac:dyDescent="0.3">
      <c r="B114" s="247"/>
      <c r="C114" s="351"/>
      <c r="D114" s="352"/>
      <c r="E114" s="353"/>
      <c r="F114" s="354"/>
      <c r="G114" s="252"/>
      <c r="H114" s="248"/>
    </row>
    <row r="115" spans="2:8" ht="15.75" thickTop="1" x14ac:dyDescent="0.25">
      <c r="B115" s="247"/>
      <c r="C115" s="261"/>
      <c r="D115" s="261"/>
      <c r="E115" s="262"/>
      <c r="F115" s="262"/>
      <c r="G115" s="252"/>
      <c r="H115" s="248"/>
    </row>
    <row r="116" spans="2:8" ht="15.75" thickBot="1" x14ac:dyDescent="0.3">
      <c r="B116" s="249"/>
      <c r="C116" s="250"/>
      <c r="D116" s="250"/>
      <c r="E116" s="250"/>
      <c r="F116" s="250"/>
      <c r="G116" s="250"/>
      <c r="H116" s="251"/>
    </row>
  </sheetData>
  <autoFilter ref="B81:H113">
    <filterColumn colId="1" showButton="0"/>
    <filterColumn colId="3" showButton="0"/>
  </autoFilter>
  <mergeCells count="159">
    <mergeCell ref="E64:F64"/>
    <mergeCell ref="C82:D82"/>
    <mergeCell ref="E87:F87"/>
    <mergeCell ref="C88:D88"/>
    <mergeCell ref="E66:F66"/>
    <mergeCell ref="C67:D67"/>
    <mergeCell ref="E67:F67"/>
    <mergeCell ref="B73:H73"/>
    <mergeCell ref="C107:D107"/>
    <mergeCell ref="E107:F107"/>
    <mergeCell ref="C106:D106"/>
    <mergeCell ref="E106:F106"/>
    <mergeCell ref="C69:D69"/>
    <mergeCell ref="E69:F69"/>
    <mergeCell ref="C70:D70"/>
    <mergeCell ref="E70:F70"/>
    <mergeCell ref="C71:D71"/>
    <mergeCell ref="E71:F71"/>
    <mergeCell ref="B75:H75"/>
    <mergeCell ref="C87:D87"/>
    <mergeCell ref="E100:F100"/>
    <mergeCell ref="C101:D101"/>
    <mergeCell ref="E101:F101"/>
    <mergeCell ref="C102:D102"/>
    <mergeCell ref="E102:F102"/>
    <mergeCell ref="C105:D105"/>
    <mergeCell ref="E90:F90"/>
    <mergeCell ref="C38:D38"/>
    <mergeCell ref="E38:F38"/>
    <mergeCell ref="C39:D39"/>
    <mergeCell ref="E39:F39"/>
    <mergeCell ref="C53:D53"/>
    <mergeCell ref="E53:F53"/>
    <mergeCell ref="E105:F105"/>
    <mergeCell ref="C93:D93"/>
    <mergeCell ref="E93:F93"/>
    <mergeCell ref="C68:D68"/>
    <mergeCell ref="E68:F68"/>
    <mergeCell ref="C47:D47"/>
    <mergeCell ref="E47:F47"/>
    <mergeCell ref="C92:D92"/>
    <mergeCell ref="E92:F92"/>
    <mergeCell ref="E88:F88"/>
    <mergeCell ref="C84:D84"/>
    <mergeCell ref="E84:F84"/>
    <mergeCell ref="C85:D85"/>
    <mergeCell ref="E85:F85"/>
    <mergeCell ref="C86:D86"/>
    <mergeCell ref="C103:D103"/>
    <mergeCell ref="E103:F103"/>
    <mergeCell ref="E86:F86"/>
    <mergeCell ref="C54:D54"/>
    <mergeCell ref="E54:F54"/>
    <mergeCell ref="C45:D45"/>
    <mergeCell ref="E45:F45"/>
    <mergeCell ref="C46:D46"/>
    <mergeCell ref="E46:F46"/>
    <mergeCell ref="E82:F82"/>
    <mergeCell ref="C83:D83"/>
    <mergeCell ref="E83:F83"/>
    <mergeCell ref="C48:D48"/>
    <mergeCell ref="E48:F48"/>
    <mergeCell ref="C49:D49"/>
    <mergeCell ref="C50:D50"/>
    <mergeCell ref="E50:F50"/>
    <mergeCell ref="C51:D51"/>
    <mergeCell ref="E51:F51"/>
    <mergeCell ref="C52:D52"/>
    <mergeCell ref="E52:F52"/>
    <mergeCell ref="C65:D65"/>
    <mergeCell ref="E65:F65"/>
    <mergeCell ref="C66:D66"/>
    <mergeCell ref="C98:D98"/>
    <mergeCell ref="E98:F98"/>
    <mergeCell ref="C99:D99"/>
    <mergeCell ref="E99:F99"/>
    <mergeCell ref="C89:D89"/>
    <mergeCell ref="E89:F89"/>
    <mergeCell ref="C91:D91"/>
    <mergeCell ref="E91:F91"/>
    <mergeCell ref="C90:D90"/>
    <mergeCell ref="C95:D95"/>
    <mergeCell ref="E95:F95"/>
    <mergeCell ref="C94:D94"/>
    <mergeCell ref="E94:F94"/>
    <mergeCell ref="C97:D97"/>
    <mergeCell ref="E97:F97"/>
    <mergeCell ref="C21:D21"/>
    <mergeCell ref="E21:F21"/>
    <mergeCell ref="C22:D22"/>
    <mergeCell ref="E22:F22"/>
    <mergeCell ref="C23:D23"/>
    <mergeCell ref="E23:F23"/>
    <mergeCell ref="B57:H57"/>
    <mergeCell ref="B59:H59"/>
    <mergeCell ref="B61:H61"/>
    <mergeCell ref="E28:F28"/>
    <mergeCell ref="C27:D27"/>
    <mergeCell ref="E27:F27"/>
    <mergeCell ref="C26:D26"/>
    <mergeCell ref="E26:F26"/>
    <mergeCell ref="C25:D25"/>
    <mergeCell ref="E25:F25"/>
    <mergeCell ref="C24:D24"/>
    <mergeCell ref="E24:F24"/>
    <mergeCell ref="C35:D35"/>
    <mergeCell ref="E35:F35"/>
    <mergeCell ref="C36:D36"/>
    <mergeCell ref="C55:D55"/>
    <mergeCell ref="E55:F55"/>
    <mergeCell ref="E37:F37"/>
    <mergeCell ref="B41:H41"/>
    <mergeCell ref="E49:F49"/>
    <mergeCell ref="C113:D113"/>
    <mergeCell ref="E113:F113"/>
    <mergeCell ref="C114:D114"/>
    <mergeCell ref="E114:F114"/>
    <mergeCell ref="C112:D112"/>
    <mergeCell ref="E112:F112"/>
    <mergeCell ref="C111:D111"/>
    <mergeCell ref="E111:F111"/>
    <mergeCell ref="C109:D109"/>
    <mergeCell ref="E109:F109"/>
    <mergeCell ref="C110:D110"/>
    <mergeCell ref="E110:F110"/>
    <mergeCell ref="C104:D104"/>
    <mergeCell ref="E104:F104"/>
    <mergeCell ref="C100:D100"/>
    <mergeCell ref="C63:D63"/>
    <mergeCell ref="E63:F63"/>
    <mergeCell ref="C64:D64"/>
    <mergeCell ref="C108:D108"/>
    <mergeCell ref="E108:F108"/>
    <mergeCell ref="C96:D96"/>
    <mergeCell ref="E96:F96"/>
    <mergeCell ref="B2:H2"/>
    <mergeCell ref="B4:H5"/>
    <mergeCell ref="B6:H6"/>
    <mergeCell ref="B7:H7"/>
    <mergeCell ref="C81:D81"/>
    <mergeCell ref="E81:F81"/>
    <mergeCell ref="B9:H9"/>
    <mergeCell ref="B11:H11"/>
    <mergeCell ref="B43:H43"/>
    <mergeCell ref="B15:H15"/>
    <mergeCell ref="B17:H17"/>
    <mergeCell ref="B13:H13"/>
    <mergeCell ref="B19:H19"/>
    <mergeCell ref="B14:H14"/>
    <mergeCell ref="B33:H33"/>
    <mergeCell ref="C29:D29"/>
    <mergeCell ref="E29:F29"/>
    <mergeCell ref="C30:D30"/>
    <mergeCell ref="E30:F30"/>
    <mergeCell ref="C31:D31"/>
    <mergeCell ref="E31:F31"/>
    <mergeCell ref="C28:D28"/>
    <mergeCell ref="E36:F36"/>
    <mergeCell ref="C37:D3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showGridLines="0" tabSelected="1" zoomScale="84" zoomScaleNormal="84" workbookViewId="0">
      <selection activeCell="F27" sqref="F27"/>
    </sheetView>
  </sheetViews>
  <sheetFormatPr baseColWidth="10" defaultColWidth="11.42578125" defaultRowHeight="14.25" x14ac:dyDescent="0.25"/>
  <cols>
    <col min="1" max="1" width="21.42578125" style="10" customWidth="1" collapsed="1"/>
    <col min="2" max="2" width="34" style="10" customWidth="1" collapsed="1"/>
    <col min="3" max="3" width="26" style="10" customWidth="1" collapsed="1"/>
    <col min="4" max="4" width="30.42578125" style="10" customWidth="1" collapsed="1"/>
    <col min="5" max="5" width="65.28515625" style="10" customWidth="1" collapsed="1"/>
    <col min="6" max="6" width="27.85546875" style="10" customWidth="1" collapsed="1"/>
    <col min="7" max="7" width="30.85546875" style="10" customWidth="1" collapsed="1"/>
    <col min="8" max="8" width="30" style="10" customWidth="1" collapsed="1"/>
    <col min="9" max="9" width="26.28515625" style="10" customWidth="1" collapsed="1"/>
    <col min="10" max="29" width="11.42578125" style="10" customWidth="1" collapsed="1"/>
    <col min="30" max="30" width="8.140625" style="10" customWidth="1" collapsed="1"/>
    <col min="31" max="35" width="32.28515625" style="10" customWidth="1" collapsed="1"/>
    <col min="36" max="16377" width="11.42578125" style="10" collapsed="1"/>
    <col min="16378" max="16384" width="25.42578125" style="10" customWidth="1" collapsed="1"/>
  </cols>
  <sheetData>
    <row r="1" spans="1:9" s="9" customFormat="1" ht="21" customHeight="1" x14ac:dyDescent="0.2">
      <c r="A1" s="365"/>
      <c r="B1" s="367" t="s">
        <v>474</v>
      </c>
      <c r="C1" s="367"/>
      <c r="D1" s="367"/>
      <c r="E1" s="367"/>
      <c r="F1" s="367"/>
      <c r="G1" s="367"/>
      <c r="H1" s="367"/>
      <c r="I1" s="217" t="s">
        <v>272</v>
      </c>
    </row>
    <row r="2" spans="1:9" s="9" customFormat="1" ht="21" customHeight="1" x14ac:dyDescent="0.2">
      <c r="A2" s="365"/>
      <c r="B2" s="367"/>
      <c r="C2" s="367"/>
      <c r="D2" s="367"/>
      <c r="E2" s="367"/>
      <c r="F2" s="367"/>
      <c r="G2" s="367"/>
      <c r="H2" s="367"/>
      <c r="I2" s="217" t="s">
        <v>273</v>
      </c>
    </row>
    <row r="3" spans="1:9" s="9" customFormat="1" ht="21" customHeight="1" x14ac:dyDescent="0.2">
      <c r="A3" s="365"/>
      <c r="B3" s="367"/>
      <c r="C3" s="367"/>
      <c r="D3" s="367"/>
      <c r="E3" s="367"/>
      <c r="F3" s="367"/>
      <c r="G3" s="367"/>
      <c r="H3" s="367"/>
      <c r="I3" s="217" t="s">
        <v>274</v>
      </c>
    </row>
    <row r="4" spans="1:9" s="9" customFormat="1" ht="21" customHeight="1" x14ac:dyDescent="0.2">
      <c r="A4" s="365"/>
      <c r="B4" s="367"/>
      <c r="C4" s="367"/>
      <c r="D4" s="367"/>
      <c r="E4" s="367"/>
      <c r="F4" s="367"/>
      <c r="G4" s="367"/>
      <c r="H4" s="367"/>
      <c r="I4" s="217" t="s">
        <v>268</v>
      </c>
    </row>
    <row r="5" spans="1:9" s="9" customFormat="1" ht="3.95" customHeight="1" x14ac:dyDescent="0.2">
      <c r="A5" s="214"/>
      <c r="B5" s="214"/>
      <c r="C5" s="215"/>
      <c r="D5" s="216"/>
      <c r="G5" s="163"/>
      <c r="H5" s="163"/>
      <c r="I5" s="163"/>
    </row>
    <row r="6" spans="1:9" ht="27" customHeight="1" x14ac:dyDescent="0.25">
      <c r="A6" s="19" t="s">
        <v>151</v>
      </c>
      <c r="B6" s="368" t="s">
        <v>276</v>
      </c>
      <c r="C6" s="368"/>
      <c r="D6" s="368"/>
      <c r="E6" s="368"/>
      <c r="F6" s="368"/>
      <c r="G6" s="368"/>
      <c r="H6" s="368"/>
      <c r="I6" s="368"/>
    </row>
    <row r="7" spans="1:9" ht="62.25" customHeight="1" x14ac:dyDescent="0.25">
      <c r="A7" s="19" t="s">
        <v>152</v>
      </c>
      <c r="B7" s="369" t="s">
        <v>297</v>
      </c>
      <c r="C7" s="369"/>
      <c r="D7" s="369"/>
      <c r="E7" s="369"/>
      <c r="F7" s="369"/>
      <c r="G7" s="369"/>
      <c r="H7" s="369"/>
      <c r="I7" s="369"/>
    </row>
    <row r="8" spans="1:9" ht="15" x14ac:dyDescent="0.25">
      <c r="A8" s="209"/>
      <c r="B8" s="211"/>
      <c r="C8" s="211"/>
      <c r="D8" s="212"/>
      <c r="E8" s="213"/>
      <c r="F8" s="210"/>
      <c r="G8" s="213"/>
    </row>
    <row r="9" spans="1:9" ht="21" customHeight="1" x14ac:dyDescent="0.25">
      <c r="A9" s="366" t="s">
        <v>213</v>
      </c>
      <c r="B9" s="366" t="s">
        <v>75</v>
      </c>
      <c r="C9" s="366" t="s">
        <v>133</v>
      </c>
      <c r="D9" s="366" t="s">
        <v>132</v>
      </c>
      <c r="E9" s="366" t="s">
        <v>47</v>
      </c>
      <c r="F9" s="366" t="s">
        <v>48</v>
      </c>
      <c r="G9" s="366"/>
    </row>
    <row r="10" spans="1:9" ht="42" customHeight="1" x14ac:dyDescent="0.25">
      <c r="A10" s="366"/>
      <c r="B10" s="366"/>
      <c r="C10" s="366"/>
      <c r="D10" s="366"/>
      <c r="E10" s="366"/>
      <c r="F10" s="147" t="s">
        <v>8</v>
      </c>
      <c r="G10" s="147" t="s">
        <v>162</v>
      </c>
      <c r="H10" s="147" t="s">
        <v>163</v>
      </c>
      <c r="I10" s="147" t="s">
        <v>161</v>
      </c>
    </row>
    <row r="11" spans="1:9" s="11" customFormat="1" ht="115.5" customHeight="1" x14ac:dyDescent="0.25">
      <c r="A11" s="2" t="s">
        <v>11</v>
      </c>
      <c r="B11" s="2" t="s">
        <v>136</v>
      </c>
      <c r="C11" s="2" t="s">
        <v>275</v>
      </c>
      <c r="D11" s="309" t="s">
        <v>335</v>
      </c>
      <c r="E11" s="310" t="str">
        <f t="shared" ref="E11:E23" si="0">+CONCATENATE(B11," ",C11," ",D11)</f>
        <v>Posibilidad de pérdida Económica y Reputacional Por falta de revision estado de documentos debido a la ausencia de Cronograma de digitalizacion y visitas al archivo</v>
      </c>
      <c r="F11" s="3" t="s">
        <v>154</v>
      </c>
      <c r="G11" s="3"/>
      <c r="H11" s="164" t="str">
        <f>+IF(F11='11 FORMULAS'!$B$4,'11 FORMULAS'!$C$4,IF(F11='11 FORMULAS'!$B$6,'11 FORMULAS'!$C$6,IF(F11='11 FORMULAS'!$B$8,'11 FORMULAS'!$C$8,IF(F11='11 FORMULAS'!$B$10,'11 FORMULAS'!$C$10,""))))</f>
        <v>Procesos</v>
      </c>
      <c r="I11" s="164" t="str">
        <f>+G11&amp;H11</f>
        <v>Procesos</v>
      </c>
    </row>
    <row r="12" spans="1:9" s="11" customFormat="1" ht="95.25" customHeight="1" x14ac:dyDescent="0.25">
      <c r="A12" s="2" t="s">
        <v>12</v>
      </c>
      <c r="B12" s="2" t="s">
        <v>136</v>
      </c>
      <c r="C12" s="2" t="s">
        <v>277</v>
      </c>
      <c r="D12" s="309" t="s">
        <v>278</v>
      </c>
      <c r="E12" s="310" t="str">
        <f t="shared" si="0"/>
        <v>Posibilidad de pérdida Económica y Reputacional  por Listas de chequeo desactualizadas debido a expedientes incompletos, organización de expedientes sobre el tiempo.</v>
      </c>
      <c r="F12" s="3" t="s">
        <v>154</v>
      </c>
      <c r="G12" s="3"/>
      <c r="H12" s="164" t="str">
        <f>+IF(F12='11 FORMULAS'!$B$4,'11 FORMULAS'!$C$4,IF(F12='11 FORMULAS'!$B$6,'11 FORMULAS'!$C$6,IF(F12='11 FORMULAS'!$B$8,'11 FORMULAS'!$C$8,IF(F12='11 FORMULAS'!$B$10,'11 FORMULAS'!$C$10,""))))</f>
        <v>Procesos</v>
      </c>
      <c r="I12" s="164" t="str">
        <f t="shared" ref="I12:I30" si="1">+G12&amp;H12</f>
        <v>Procesos</v>
      </c>
    </row>
    <row r="13" spans="1:9" ht="137.25" customHeight="1" x14ac:dyDescent="0.25">
      <c r="A13" s="2" t="s">
        <v>13</v>
      </c>
      <c r="B13" s="2" t="s">
        <v>136</v>
      </c>
      <c r="C13" s="2" t="s">
        <v>279</v>
      </c>
      <c r="D13" s="309" t="s">
        <v>280</v>
      </c>
      <c r="E13" s="310" t="str">
        <f t="shared" si="0"/>
        <v>Posibilidad de pérdida Económica y Reputacional por no publicar dentro de los términos de ley  los trámites contractuales que se requieren en los sistemas electrónicos de contratación autorizados, debido a la falta de seguimiento, control y verificación</v>
      </c>
      <c r="F13" s="3" t="s">
        <v>154</v>
      </c>
      <c r="G13" s="3"/>
      <c r="H13" s="164" t="str">
        <f>+IF(F13='11 FORMULAS'!$B$4,'11 FORMULAS'!$C$4,IF(F13='11 FORMULAS'!$B$6,'11 FORMULAS'!$C$6,IF(F13='11 FORMULAS'!$B$8,'11 FORMULAS'!$C$8,IF(F13='11 FORMULAS'!$B$10,'11 FORMULAS'!$C$10,""))))</f>
        <v>Procesos</v>
      </c>
      <c r="I13" s="164" t="str">
        <f t="shared" si="1"/>
        <v>Procesos</v>
      </c>
    </row>
    <row r="14" spans="1:9" ht="147" customHeight="1" x14ac:dyDescent="0.25">
      <c r="A14" s="2" t="s">
        <v>14</v>
      </c>
      <c r="B14" s="2" t="s">
        <v>135</v>
      </c>
      <c r="C14" s="2" t="s">
        <v>281</v>
      </c>
      <c r="D14" s="309" t="s">
        <v>282</v>
      </c>
      <c r="E14" s="311" t="str">
        <f t="shared" si="0"/>
        <v>Posibilidad de pérdida Reputacional por no dar respuesta de fondo a los PQRSD dentro los términos legales debido a falta de seguimiento y control por parte de los funcionarios responsables</v>
      </c>
      <c r="F14" s="3" t="s">
        <v>154</v>
      </c>
      <c r="G14" s="3"/>
      <c r="H14" s="164" t="str">
        <f>+IF(F14='11 FORMULAS'!$B$4,'11 FORMULAS'!$C$4,IF(F14='11 FORMULAS'!$B$6,'11 FORMULAS'!$C$6,IF(F14='11 FORMULAS'!$B$8,'11 FORMULAS'!$C$8,IF(F14='11 FORMULAS'!$B$10,'11 FORMULAS'!$C$10,""))))</f>
        <v>Procesos</v>
      </c>
      <c r="I14" s="164" t="str">
        <f t="shared" si="1"/>
        <v>Procesos</v>
      </c>
    </row>
    <row r="15" spans="1:9" ht="171.75" customHeight="1" x14ac:dyDescent="0.25">
      <c r="A15" s="2" t="s">
        <v>15</v>
      </c>
      <c r="B15" s="2" t="s">
        <v>135</v>
      </c>
      <c r="C15" s="2" t="s">
        <v>336</v>
      </c>
      <c r="D15" s="309" t="s">
        <v>282</v>
      </c>
      <c r="E15" s="310" t="str">
        <f t="shared" si="0"/>
        <v>Posibilidad de pérdida Reputacional por deficiencia en la verificacion trimestral del cumplimiento de las metas de programas y proyectos   debido a falta de seguimiento y control por parte de los funcionarios responsables</v>
      </c>
      <c r="F15" s="3" t="s">
        <v>154</v>
      </c>
      <c r="G15" s="3"/>
      <c r="H15" s="164" t="str">
        <f>+IF(F15='11 FORMULAS'!$B$4,'11 FORMULAS'!$C$4,IF(F15='11 FORMULAS'!$B$6,'11 FORMULAS'!$C$6,IF(F15='11 FORMULAS'!$B$8,'11 FORMULAS'!$C$8,IF(F15='11 FORMULAS'!$B$10,'11 FORMULAS'!$C$10,""))))</f>
        <v>Procesos</v>
      </c>
      <c r="I15" s="164" t="str">
        <f t="shared" si="1"/>
        <v>Procesos</v>
      </c>
    </row>
    <row r="16" spans="1:9" ht="101.25" customHeight="1" x14ac:dyDescent="0.25">
      <c r="A16" s="2" t="s">
        <v>16</v>
      </c>
      <c r="B16" s="2" t="s">
        <v>136</v>
      </c>
      <c r="C16" s="2" t="s">
        <v>283</v>
      </c>
      <c r="D16" s="2" t="s">
        <v>284</v>
      </c>
      <c r="E16" s="149" t="str">
        <f t="shared" si="0"/>
        <v>Posibilidad de pérdida Económica y Reputacional  por la indebida celebración de contratos realizados mediante la modalidad de contratación directa debido al incumplimiento de los requisitos de idoneidad y/o experiencia.</v>
      </c>
      <c r="F16" s="3" t="s">
        <v>154</v>
      </c>
      <c r="G16" s="3"/>
      <c r="H16" s="164" t="str">
        <f>+IF(F16='11 FORMULAS'!$B$4,'11 FORMULAS'!$C$4,IF(F16='11 FORMULAS'!$B$6,'11 FORMULAS'!$C$6,IF(F16='11 FORMULAS'!$B$8,'11 FORMULAS'!$C$8,IF(F16='11 FORMULAS'!$B$10,'11 FORMULAS'!$C$10,""))))</f>
        <v>Procesos</v>
      </c>
      <c r="I16" s="164" t="str">
        <f t="shared" ref="I16:I23" si="2">+G16&amp;H16</f>
        <v>Procesos</v>
      </c>
    </row>
    <row r="17" spans="1:9" ht="66.75" customHeight="1" x14ac:dyDescent="0.25">
      <c r="A17" s="2" t="s">
        <v>17</v>
      </c>
      <c r="B17" s="2" t="s">
        <v>136</v>
      </c>
      <c r="C17" s="2" t="s">
        <v>285</v>
      </c>
      <c r="D17" s="2" t="s">
        <v>286</v>
      </c>
      <c r="E17" s="149" t="str">
        <f t="shared" si="0"/>
        <v>Posibilidad de pérdida Económica y Reputacional por la  falta de  mantenimiento preventivo a cada equipo tecnologico  Debido a la falta de cronogramas de mantenimiento.</v>
      </c>
      <c r="F17" s="3" t="s">
        <v>154</v>
      </c>
      <c r="G17" s="3"/>
      <c r="H17" s="164" t="str">
        <f>+IF(F17='11 FORMULAS'!$B$4,'11 FORMULAS'!$C$4,IF(F17='11 FORMULAS'!$B$6,'11 FORMULAS'!$C$6,IF(F17='11 FORMULAS'!$B$8,'11 FORMULAS'!$C$8,IF(F17='11 FORMULAS'!$B$10,'11 FORMULAS'!$C$10,""))))</f>
        <v>Procesos</v>
      </c>
      <c r="I17" s="164" t="str">
        <f t="shared" si="2"/>
        <v>Procesos</v>
      </c>
    </row>
    <row r="18" spans="1:9" ht="42.75" x14ac:dyDescent="0.25">
      <c r="A18" s="2" t="s">
        <v>18</v>
      </c>
      <c r="B18" s="2" t="s">
        <v>136</v>
      </c>
      <c r="C18" s="2" t="s">
        <v>287</v>
      </c>
      <c r="D18" s="2" t="s">
        <v>288</v>
      </c>
      <c r="E18" s="149" t="str">
        <f t="shared" si="0"/>
        <v>Posibilidad de pérdida Económica y Reputacional por falta de realizacion de copias de seguridad Debido a la falta de precaucion por parte del personal</v>
      </c>
      <c r="F18" s="3" t="s">
        <v>154</v>
      </c>
      <c r="G18" s="3"/>
      <c r="H18" s="164" t="str">
        <f>+IF(F18='11 FORMULAS'!$B$4,'11 FORMULAS'!$C$4,IF(F18='11 FORMULAS'!$B$6,'11 FORMULAS'!$C$6,IF(F18='11 FORMULAS'!$B$8,'11 FORMULAS'!$C$8,IF(F18='11 FORMULAS'!$B$10,'11 FORMULAS'!$C$10,""))))</f>
        <v>Procesos</v>
      </c>
      <c r="I18" s="164" t="str">
        <f t="shared" si="2"/>
        <v>Procesos</v>
      </c>
    </row>
    <row r="19" spans="1:9" s="12" customFormat="1" ht="62.25" customHeight="1" x14ac:dyDescent="0.25">
      <c r="A19" s="2" t="s">
        <v>19</v>
      </c>
      <c r="B19" s="2" t="s">
        <v>135</v>
      </c>
      <c r="C19" s="2" t="s">
        <v>298</v>
      </c>
      <c r="D19" s="2" t="s">
        <v>289</v>
      </c>
      <c r="E19" s="149" t="str">
        <f t="shared" si="0"/>
        <v>Posibilidad de pérdida Reputacional por falta de control y actualizacion de redes sociales debido a poca cultura de socilizacion de tramites y servicios</v>
      </c>
      <c r="F19" s="3" t="s">
        <v>154</v>
      </c>
      <c r="G19" s="3"/>
      <c r="H19" s="164" t="str">
        <f>+IF(F19='11 FORMULAS'!$B$4,'11 FORMULAS'!$C$4,IF(F19='11 FORMULAS'!$B$6,'11 FORMULAS'!$C$6,IF(F19='11 FORMULAS'!$B$8,'11 FORMULAS'!$C$8,IF(F19='11 FORMULAS'!$B$10,'11 FORMULAS'!$C$10,""))))</f>
        <v>Procesos</v>
      </c>
      <c r="I19" s="164" t="str">
        <f t="shared" si="2"/>
        <v>Procesos</v>
      </c>
    </row>
    <row r="20" spans="1:9" s="12" customFormat="1" ht="129.75" customHeight="1" x14ac:dyDescent="0.25">
      <c r="A20" s="2" t="s">
        <v>31</v>
      </c>
      <c r="B20" s="2" t="s">
        <v>136</v>
      </c>
      <c r="C20" s="2" t="s">
        <v>290</v>
      </c>
      <c r="D20" s="2" t="s">
        <v>291</v>
      </c>
      <c r="E20" s="149" t="str">
        <f t="shared" si="0"/>
        <v>Posibilidad de pérdida Económica y Reputacional por que la información (hechos económicos) no se registra oportunamente antes del cierre del periodo contable. debido al desconocimiento del Marco Normativo del Régimen de Contabilidad Pública para entidades de gobierno.</v>
      </c>
      <c r="F20" s="3" t="s">
        <v>154</v>
      </c>
      <c r="G20" s="3"/>
      <c r="H20" s="164" t="str">
        <f>+IF(F20='11 FORMULAS'!$B$4,'11 FORMULAS'!$C$4,IF(F20='11 FORMULAS'!$B$6,'11 FORMULAS'!$C$6,IF(F20='11 FORMULAS'!$B$8,'11 FORMULAS'!$C$8,IF(F20='11 FORMULAS'!$B$10,'11 FORMULAS'!$C$10,""))))</f>
        <v>Procesos</v>
      </c>
      <c r="I20" s="164" t="str">
        <f t="shared" si="2"/>
        <v>Procesos</v>
      </c>
    </row>
    <row r="21" spans="1:9" s="12" customFormat="1" ht="79.5" customHeight="1" x14ac:dyDescent="0.25">
      <c r="A21" s="2" t="s">
        <v>32</v>
      </c>
      <c r="B21" s="2" t="s">
        <v>254</v>
      </c>
      <c r="C21" s="2" t="s">
        <v>292</v>
      </c>
      <c r="D21" s="2" t="s">
        <v>293</v>
      </c>
      <c r="E21" s="149" t="str">
        <f t="shared" si="0"/>
        <v>Posibilidad de pérdida Reputacional y Económica por falta de calendario de informes de las fechas y vencimientos de los diferentes reportes.  Debido a la falta de control para los reportes ante entes de control</v>
      </c>
      <c r="F21" s="3" t="s">
        <v>154</v>
      </c>
      <c r="G21" s="3"/>
      <c r="H21" s="164" t="str">
        <f>+IF(F21='11 FORMULAS'!$B$4,'11 FORMULAS'!$C$4,IF(F21='11 FORMULAS'!$B$6,'11 FORMULAS'!$C$6,IF(F21='11 FORMULAS'!$B$8,'11 FORMULAS'!$C$8,IF(F21='11 FORMULAS'!$B$10,'11 FORMULAS'!$C$10,""))))</f>
        <v>Procesos</v>
      </c>
      <c r="I21" s="164" t="str">
        <f t="shared" si="2"/>
        <v>Procesos</v>
      </c>
    </row>
    <row r="22" spans="1:9" s="12" customFormat="1" ht="87.75" customHeight="1" x14ac:dyDescent="0.25">
      <c r="A22" s="2" t="s">
        <v>33</v>
      </c>
      <c r="B22" s="2" t="s">
        <v>136</v>
      </c>
      <c r="C22" s="2" t="s">
        <v>294</v>
      </c>
      <c r="D22" s="2" t="s">
        <v>295</v>
      </c>
      <c r="E22" s="149" t="str">
        <f t="shared" si="0"/>
        <v>Posibilidad de pérdida Económica y Reputacional por falta de vistos buenos y claridad financiera debido a la ausencia de revision y concordancia de datos</v>
      </c>
      <c r="F22" s="3" t="s">
        <v>154</v>
      </c>
      <c r="G22" s="3"/>
      <c r="H22" s="164" t="str">
        <f>+IF(F22='11 FORMULAS'!$B$4,'11 FORMULAS'!$C$4,IF(F22='11 FORMULAS'!$B$6,'11 FORMULAS'!$C$6,IF(F22='11 FORMULAS'!$B$8,'11 FORMULAS'!$C$8,IF(F22='11 FORMULAS'!$B$10,'11 FORMULAS'!$C$10,""))))</f>
        <v>Procesos</v>
      </c>
      <c r="I22" s="164" t="str">
        <f t="shared" si="2"/>
        <v>Procesos</v>
      </c>
    </row>
    <row r="23" spans="1:9" s="12" customFormat="1" ht="42.75" x14ac:dyDescent="0.25">
      <c r="A23" s="2" t="s">
        <v>34</v>
      </c>
      <c r="B23" s="2" t="s">
        <v>136</v>
      </c>
      <c r="C23" s="2" t="s">
        <v>296</v>
      </c>
      <c r="D23" s="2" t="s">
        <v>330</v>
      </c>
      <c r="E23" s="149" t="str">
        <f t="shared" si="0"/>
        <v>Posibilidad de pérdida Económica y Reputacional por descuido en la digitalizacion de cuenta debido a la falta de seguimiento y control al momento de realizar los pagos</v>
      </c>
      <c r="F23" s="3" t="s">
        <v>154</v>
      </c>
      <c r="G23" s="3"/>
      <c r="H23" s="164" t="str">
        <f>+IF(F23='11 FORMULAS'!$B$4,'11 FORMULAS'!$C$4,IF(F23='11 FORMULAS'!$B$6,'11 FORMULAS'!$C$6,IF(F23='11 FORMULAS'!$B$8,'11 FORMULAS'!$C$8,IF(F23='11 FORMULAS'!$B$10,'11 FORMULAS'!$C$10,""))))</f>
        <v>Procesos</v>
      </c>
      <c r="I23" s="164" t="str">
        <f t="shared" si="2"/>
        <v>Procesos</v>
      </c>
    </row>
    <row r="24" spans="1:9" s="12" customFormat="1" ht="72" customHeight="1" x14ac:dyDescent="0.25">
      <c r="A24" s="2" t="s">
        <v>35</v>
      </c>
      <c r="B24" s="2" t="s">
        <v>135</v>
      </c>
      <c r="C24" s="2" t="s">
        <v>299</v>
      </c>
      <c r="D24" s="2" t="s">
        <v>300</v>
      </c>
      <c r="E24" s="149" t="str">
        <f>+CONCATENATE(B24," ",C24," ",D24)</f>
        <v xml:space="preserve">Posibilidad de pérdida Reputacional por la Falta de idoneidad del equipo auditor debido al incumplimiento del Plan Anual de Auditoría </v>
      </c>
      <c r="F24" s="3" t="s">
        <v>154</v>
      </c>
      <c r="G24" s="3"/>
      <c r="H24" s="164" t="str">
        <f>+IF(F24='11 FORMULAS'!$B$4,'11 FORMULAS'!$C$4,IF(F24='11 FORMULAS'!$B$6,'11 FORMULAS'!$C$6,IF(F24='11 FORMULAS'!$B$8,'11 FORMULAS'!$C$8,IF(F24='11 FORMULAS'!$B$10,'11 FORMULAS'!$C$10,""))))</f>
        <v>Procesos</v>
      </c>
      <c r="I24" s="164" t="str">
        <f>+G24&amp;H24</f>
        <v>Procesos</v>
      </c>
    </row>
    <row r="25" spans="1:9" s="12" customFormat="1" ht="60.75" customHeight="1" x14ac:dyDescent="0.25">
      <c r="A25" s="2" t="s">
        <v>36</v>
      </c>
      <c r="B25" s="2" t="s">
        <v>254</v>
      </c>
      <c r="C25" s="2" t="s">
        <v>301</v>
      </c>
      <c r="D25" s="2" t="s">
        <v>302</v>
      </c>
      <c r="E25" s="149" t="str">
        <f>+CONCATENATE(B25," ",C25," ",D25)</f>
        <v>Posibilidad de pérdida Reputacional y Económica por Desconocimiento normativo debido Falta de competencia</v>
      </c>
      <c r="F25" s="3" t="s">
        <v>154</v>
      </c>
      <c r="G25" s="3"/>
      <c r="H25" s="164" t="str">
        <f>+IF(F25='11 FORMULAS'!$B$4,'11 FORMULAS'!$C$4,IF(F25='11 FORMULAS'!$B$6,'11 FORMULAS'!$C$6,IF(F25='11 FORMULAS'!$B$8,'11 FORMULAS'!$C$8,IF(F25='11 FORMULAS'!$B$10,'11 FORMULAS'!$C$10,""))))</f>
        <v>Procesos</v>
      </c>
      <c r="I25" s="164" t="str">
        <f>+G25&amp;H25</f>
        <v>Procesos</v>
      </c>
    </row>
    <row r="26" spans="1:9" s="12" customFormat="1" ht="47.25" customHeight="1" x14ac:dyDescent="0.25">
      <c r="A26" s="2" t="s">
        <v>37</v>
      </c>
      <c r="B26" s="2" t="s">
        <v>135</v>
      </c>
      <c r="C26" s="2" t="s">
        <v>303</v>
      </c>
      <c r="D26" s="2" t="s">
        <v>332</v>
      </c>
      <c r="E26" s="149" t="str">
        <f>+CONCATENATE(B26," ",C26," ",D26)</f>
        <v>Posibilidad de pérdida Reputacional por omisión de resultados de auditoría y/o planes de mejoramiento debido a Falencias del grupo auditor</v>
      </c>
      <c r="F26" s="3" t="s">
        <v>154</v>
      </c>
      <c r="G26" s="3"/>
      <c r="H26" s="164" t="str">
        <f>+IF(F26='11 FORMULAS'!$B$4,'11 FORMULAS'!$C$4,IF(F26='11 FORMULAS'!$B$6,'11 FORMULAS'!$C$6,IF(F26='11 FORMULAS'!$B$8,'11 FORMULAS'!$C$8,IF(F26='11 FORMULAS'!$B$10,'11 FORMULAS'!$C$10,""))))</f>
        <v>Procesos</v>
      </c>
      <c r="I26" s="164" t="str">
        <f>+G26&amp;H26</f>
        <v>Procesos</v>
      </c>
    </row>
    <row r="27" spans="1:9" s="12" customFormat="1" ht="53.25" customHeight="1" x14ac:dyDescent="0.25">
      <c r="A27" s="2" t="s">
        <v>38</v>
      </c>
      <c r="B27" s="2" t="s">
        <v>135</v>
      </c>
      <c r="C27" s="2" t="s">
        <v>304</v>
      </c>
      <c r="D27" s="2" t="s">
        <v>305</v>
      </c>
      <c r="E27" s="149" t="str">
        <f>+CONCATENATE(B27," ",C27," ",D27)</f>
        <v xml:space="preserve">Posibilidad de pérdida Reputacional por respuesta extemporánea o inoportuna de requerimientos por los diferentes procesos implicados debido a Carga de trabajo excesiva </v>
      </c>
      <c r="F27" s="3" t="s">
        <v>154</v>
      </c>
      <c r="G27" s="3"/>
      <c r="H27" s="164" t="str">
        <f>+IF(F27='11 FORMULAS'!$B$4,'11 FORMULAS'!$C$4,IF(F27='11 FORMULAS'!$B$6,'11 FORMULAS'!$C$6,IF(F27='11 FORMULAS'!$B$8,'11 FORMULAS'!$C$8,IF(F27='11 FORMULAS'!$B$10,'11 FORMULAS'!$C$10,""))))</f>
        <v>Procesos</v>
      </c>
      <c r="I27" s="164" t="str">
        <f>+G27&amp;H27</f>
        <v>Procesos</v>
      </c>
    </row>
    <row r="28" spans="1:9" s="12" customFormat="1" ht="35.1" customHeight="1" x14ac:dyDescent="0.25">
      <c r="A28" s="2" t="s">
        <v>39</v>
      </c>
      <c r="B28" s="2"/>
      <c r="C28" s="2"/>
      <c r="D28" s="2"/>
      <c r="E28" s="149" t="str">
        <f t="shared" ref="E28:E30" si="3">+CONCATENATE(B28," ",C28," ",D28)</f>
        <v xml:space="preserve">  </v>
      </c>
      <c r="F28" s="3"/>
      <c r="G28" s="3"/>
      <c r="H28" s="164" t="str">
        <f>+IF(F28='11 FORMULAS'!$B$4,'11 FORMULAS'!$C$4,IF(F28='11 FORMULAS'!$B$6,'11 FORMULAS'!$C$6,IF(F28='11 FORMULAS'!$B$8,'11 FORMULAS'!$C$8,IF(F28='11 FORMULAS'!$B$10,'11 FORMULAS'!$C$10,""))))</f>
        <v/>
      </c>
      <c r="I28" s="164" t="str">
        <f t="shared" si="1"/>
        <v/>
      </c>
    </row>
    <row r="29" spans="1:9" s="12" customFormat="1" ht="35.1" customHeight="1" x14ac:dyDescent="0.25">
      <c r="A29" s="2" t="s">
        <v>40</v>
      </c>
      <c r="B29" s="2"/>
      <c r="C29" s="2"/>
      <c r="D29" s="2"/>
      <c r="E29" s="149" t="str">
        <f t="shared" si="3"/>
        <v xml:space="preserve">  </v>
      </c>
      <c r="F29" s="3"/>
      <c r="G29" s="3"/>
      <c r="H29" s="164" t="str">
        <f>+IF(F29='11 FORMULAS'!$B$4,'11 FORMULAS'!$C$4,IF(F29='11 FORMULAS'!$B$6,'11 FORMULAS'!$C$6,IF(F29='11 FORMULAS'!$B$8,'11 FORMULAS'!$C$8,IF(F29='11 FORMULAS'!$B$10,'11 FORMULAS'!$C$10,""))))</f>
        <v/>
      </c>
      <c r="I29" s="164" t="str">
        <f t="shared" si="1"/>
        <v/>
      </c>
    </row>
    <row r="30" spans="1:9" s="12" customFormat="1" ht="35.1" customHeight="1" x14ac:dyDescent="0.25">
      <c r="A30" s="2" t="s">
        <v>41</v>
      </c>
      <c r="B30" s="2"/>
      <c r="C30" s="2"/>
      <c r="D30" s="2"/>
      <c r="E30" s="149" t="str">
        <f t="shared" si="3"/>
        <v xml:space="preserve">  </v>
      </c>
      <c r="F30" s="3"/>
      <c r="G30" s="3"/>
      <c r="H30" s="164" t="str">
        <f>+IF(F30='11 FORMULAS'!$B$4,'11 FORMULAS'!$C$4,IF(F30='11 FORMULAS'!$B$6,'11 FORMULAS'!$C$6,IF(F30='11 FORMULAS'!$B$8,'11 FORMULAS'!$C$8,IF(F30='11 FORMULAS'!$B$10,'11 FORMULAS'!$C$10,""))))</f>
        <v/>
      </c>
      <c r="I30" s="164" t="str">
        <f t="shared" si="1"/>
        <v/>
      </c>
    </row>
    <row r="31" spans="1:9" s="12" customFormat="1" ht="18" x14ac:dyDescent="0.25">
      <c r="A31" s="13"/>
      <c r="B31" s="13"/>
      <c r="C31" s="13"/>
      <c r="D31" s="13"/>
      <c r="E31" s="14"/>
      <c r="F31" s="15"/>
      <c r="G31" s="15"/>
    </row>
    <row r="32" spans="1:9" x14ac:dyDescent="0.2">
      <c r="A32" s="9"/>
      <c r="B32" s="9"/>
      <c r="C32" s="9"/>
      <c r="D32" s="9"/>
      <c r="F32" s="9"/>
      <c r="G32" s="163"/>
    </row>
    <row r="33" spans="1:31" x14ac:dyDescent="0.2">
      <c r="A33" s="9"/>
      <c r="B33" s="9"/>
      <c r="C33" s="9"/>
      <c r="D33" s="9"/>
      <c r="F33" s="9"/>
      <c r="G33" s="163"/>
    </row>
    <row r="34" spans="1:31" x14ac:dyDescent="0.25">
      <c r="A34" s="16"/>
      <c r="B34" s="16"/>
      <c r="C34" s="16"/>
      <c r="D34" s="16"/>
      <c r="F34" s="16"/>
      <c r="G34" s="16"/>
    </row>
    <row r="35" spans="1:31" x14ac:dyDescent="0.2">
      <c r="A35" s="9"/>
      <c r="B35" s="9"/>
      <c r="C35" s="9"/>
      <c r="D35" s="9"/>
      <c r="F35" s="9"/>
      <c r="G35" s="163"/>
    </row>
    <row r="36" spans="1:31" x14ac:dyDescent="0.2">
      <c r="A36" s="9"/>
      <c r="B36" s="9"/>
      <c r="C36" s="9"/>
      <c r="D36" s="9"/>
      <c r="F36" s="9"/>
      <c r="G36" s="163"/>
    </row>
    <row r="37" spans="1:31" x14ac:dyDescent="0.2">
      <c r="A37" s="9"/>
      <c r="B37" s="9"/>
      <c r="C37" s="9"/>
      <c r="D37" s="9"/>
      <c r="F37" s="9"/>
      <c r="G37" s="163"/>
    </row>
    <row r="41" spans="1:31" ht="14.25" customHeight="1" x14ac:dyDescent="0.25"/>
    <row r="45" spans="1:31" ht="14.25" customHeight="1" x14ac:dyDescent="0.25">
      <c r="AC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x14ac:dyDescent="0.25">
      <c r="AE51" s="17"/>
    </row>
    <row r="52" spans="31:31" x14ac:dyDescent="0.25">
      <c r="AE52" s="17"/>
    </row>
    <row r="53" spans="31:31" ht="14.25" customHeight="1" x14ac:dyDescent="0.25">
      <c r="AE53" s="17"/>
    </row>
    <row r="54" spans="31:31" x14ac:dyDescent="0.25">
      <c r="AE54" s="17"/>
    </row>
  </sheetData>
  <autoFilter ref="A9:I10">
    <filterColumn colId="5" showButton="0"/>
  </autoFilter>
  <mergeCells count="10">
    <mergeCell ref="A1:A4"/>
    <mergeCell ref="A9:A10"/>
    <mergeCell ref="E9:E10"/>
    <mergeCell ref="B1:H4"/>
    <mergeCell ref="B6:I6"/>
    <mergeCell ref="B7:I7"/>
    <mergeCell ref="F9:G9"/>
    <mergeCell ref="B9:B10"/>
    <mergeCell ref="C9:C10"/>
    <mergeCell ref="D9:D10"/>
  </mergeCells>
  <phoneticPr fontId="16" type="noConversion"/>
  <dataValidations count="2">
    <dataValidation type="list" allowBlank="1" showInputMessage="1" showErrorMessage="1" sqref="F31 F11">
      <formula1>Tipo</formula1>
    </dataValidation>
    <dataValidation type="list" allowBlank="1" showInputMessage="1" showErrorMessage="1" sqref="G11:G30">
      <formula1>INDIRECT(F11)</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'11 FORMULAS'!$T$3:$T$6</xm:f>
          </x14:formula1>
          <xm:sqref>B11:B30</xm:sqref>
        </x14:dataValidation>
        <x14:dataValidation type="list" allowBlank="1" showInputMessage="1" showErrorMessage="1">
          <x14:formula1>
            <xm:f>'11 FORMULAS'!$A$4:$A$12</xm:f>
          </x14:formula1>
          <xm:sqref>F12:F30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Y30"/>
  <sheetViews>
    <sheetView showGridLines="0" zoomScale="92" zoomScaleNormal="92" zoomScaleSheetLayoutView="70" workbookViewId="0">
      <pane ySplit="10" topLeftCell="A11" activePane="bottomLeft" state="frozen"/>
      <selection pane="bottomLeft" activeCell="B1" sqref="B1:L4"/>
    </sheetView>
  </sheetViews>
  <sheetFormatPr baseColWidth="10" defaultColWidth="14.28515625" defaultRowHeight="14.25" x14ac:dyDescent="0.25"/>
  <cols>
    <col min="1" max="1" width="15.42578125" style="10" customWidth="1" collapsed="1"/>
    <col min="2" max="2" width="67.140625" style="46" customWidth="1" collapsed="1"/>
    <col min="3" max="3" width="20.28515625" style="46" customWidth="1" collapsed="1"/>
    <col min="4" max="4" width="21.140625" style="10" customWidth="1" collapsed="1"/>
    <col min="5" max="5" width="14" style="21" customWidth="1" collapsed="1"/>
    <col min="6" max="6" width="14.28515625" style="10" customWidth="1" collapsed="1"/>
    <col min="7" max="7" width="13.5703125" style="21" customWidth="1" collapsed="1"/>
    <col min="8" max="8" width="11.140625" style="21" customWidth="1" collapsed="1"/>
    <col min="9" max="9" width="10.5703125" style="21" customWidth="1" collapsed="1"/>
    <col min="10" max="10" width="22.7109375" style="21" customWidth="1" collapsed="1"/>
    <col min="11" max="12" width="10.140625" style="21" customWidth="1" collapsed="1"/>
    <col min="13" max="14" width="16.140625" style="201" customWidth="1" collapsed="1"/>
    <col min="15" max="15" width="40.85546875" style="10" customWidth="1" collapsed="1"/>
    <col min="16" max="16" width="21.7109375" style="10" customWidth="1" collapsed="1"/>
    <col min="17" max="17" width="32.85546875" style="10" customWidth="1" collapsed="1"/>
    <col min="18" max="18" width="9.5703125" style="46" customWidth="1" collapsed="1"/>
    <col min="19" max="19" width="8.85546875" style="46" customWidth="1" collapsed="1"/>
    <col min="20" max="20" width="17.85546875" style="10" customWidth="1" collapsed="1"/>
    <col min="21" max="21" width="5.5703125" style="10" customWidth="1" collapsed="1"/>
    <col min="22" max="22" width="14.140625" style="10" bestFit="1" customWidth="1" collapsed="1"/>
    <col min="23" max="23" width="14.85546875" style="10" bestFit="1" customWidth="1" collapsed="1"/>
    <col min="24" max="24" width="24.140625" style="10" customWidth="1" collapsed="1"/>
    <col min="25" max="25" width="54.42578125" style="10" customWidth="1" collapsed="1"/>
    <col min="26" max="29" width="24.140625" style="10" customWidth="1" collapsed="1"/>
    <col min="30" max="256" width="11.42578125" style="10" customWidth="1" collapsed="1"/>
    <col min="257" max="257" width="12.7109375" style="10" customWidth="1" collapsed="1"/>
    <col min="258" max="258" width="47" style="10" customWidth="1" collapsed="1"/>
    <col min="259" max="259" width="35" style="10" customWidth="1" collapsed="1"/>
    <col min="260" max="16384" width="14.28515625" style="10" collapsed="1"/>
  </cols>
  <sheetData>
    <row r="1" spans="1:25" ht="18" customHeight="1" x14ac:dyDescent="0.25">
      <c r="A1" s="377"/>
      <c r="B1" s="384" t="str">
        <f>+'2 CONTEXTO E IDENTIFICACIÓN'!B1</f>
        <v>MAPA RIESGOS OPERATIVOS  POR PROCESOS 2023</v>
      </c>
      <c r="C1" s="384"/>
      <c r="D1" s="384"/>
      <c r="E1" s="384"/>
      <c r="F1" s="384"/>
      <c r="G1" s="384"/>
      <c r="H1" s="384"/>
      <c r="I1" s="384"/>
      <c r="J1" s="384"/>
      <c r="K1" s="384"/>
      <c r="L1" s="384"/>
      <c r="M1" s="386" t="str">
        <f>+'2 CONTEXTO E IDENTIFICACIÓN'!I1</f>
        <v>Código: M-ST-PTM-055</v>
      </c>
      <c r="N1" s="386"/>
    </row>
    <row r="2" spans="1:25" ht="18" customHeight="1" x14ac:dyDescent="0.25">
      <c r="A2" s="377"/>
      <c r="B2" s="384"/>
      <c r="C2" s="384"/>
      <c r="D2" s="384"/>
      <c r="E2" s="384"/>
      <c r="F2" s="384"/>
      <c r="G2" s="384"/>
      <c r="H2" s="384"/>
      <c r="I2" s="384"/>
      <c r="J2" s="384"/>
      <c r="K2" s="384"/>
      <c r="L2" s="384"/>
      <c r="M2" s="386" t="str">
        <f>+'2 CONTEXTO E IDENTIFICACIÓN'!I2</f>
        <v>Fecha: 31/01/2022</v>
      </c>
      <c r="N2" s="386"/>
    </row>
    <row r="3" spans="1:25" ht="18" customHeight="1" x14ac:dyDescent="0.25">
      <c r="A3" s="377"/>
      <c r="B3" s="384"/>
      <c r="C3" s="384"/>
      <c r="D3" s="384"/>
      <c r="E3" s="384"/>
      <c r="F3" s="384"/>
      <c r="G3" s="384"/>
      <c r="H3" s="384"/>
      <c r="I3" s="384"/>
      <c r="J3" s="384"/>
      <c r="K3" s="384"/>
      <c r="L3" s="384"/>
      <c r="M3" s="386" t="str">
        <f>+'2 CONTEXTO E IDENTIFICACIÓN'!I3</f>
        <v>Versión: 001</v>
      </c>
      <c r="N3" s="386"/>
    </row>
    <row r="4" spans="1:25" s="9" customFormat="1" ht="18" customHeight="1" x14ac:dyDescent="0.2">
      <c r="A4" s="377"/>
      <c r="B4" s="384"/>
      <c r="C4" s="384"/>
      <c r="D4" s="384"/>
      <c r="E4" s="384"/>
      <c r="F4" s="384"/>
      <c r="G4" s="384"/>
      <c r="H4" s="384"/>
      <c r="I4" s="384"/>
      <c r="J4" s="384"/>
      <c r="K4" s="384"/>
      <c r="L4" s="384"/>
      <c r="M4" s="386" t="str">
        <f>+'2 CONTEXTO E IDENTIFICACIÓN'!I4</f>
        <v>Página:</v>
      </c>
      <c r="N4" s="386"/>
      <c r="R4" s="171"/>
      <c r="S4" s="171"/>
    </row>
    <row r="5" spans="1:25" s="9" customFormat="1" ht="15" x14ac:dyDescent="0.2">
      <c r="A5" s="218"/>
      <c r="B5" s="22"/>
      <c r="C5" s="206"/>
      <c r="D5" s="48"/>
      <c r="E5" s="20"/>
      <c r="F5" s="10"/>
      <c r="G5" s="20"/>
      <c r="H5" s="20"/>
      <c r="I5" s="10"/>
      <c r="J5" s="20"/>
      <c r="K5" s="20"/>
      <c r="L5" s="20"/>
      <c r="M5" s="196"/>
      <c r="N5" s="196"/>
      <c r="R5" s="171"/>
      <c r="S5" s="171"/>
    </row>
    <row r="6" spans="1:25" s="9" customFormat="1" ht="17.25" customHeight="1" x14ac:dyDescent="0.2">
      <c r="A6" s="19" t="s">
        <v>151</v>
      </c>
      <c r="B6" s="385" t="str">
        <f>+IF('2 CONTEXTO E IDENTIFICACIÓN'!$B$6="","",'2 CONTEXTO E IDENTIFICACIÓN'!$B$6)</f>
        <v>FOMVIVIENDA</v>
      </c>
      <c r="C6" s="385"/>
      <c r="D6" s="385"/>
      <c r="E6" s="385"/>
      <c r="F6" s="385"/>
      <c r="G6" s="385"/>
      <c r="H6" s="385"/>
      <c r="I6" s="385"/>
      <c r="J6" s="385"/>
      <c r="K6" s="385"/>
      <c r="L6" s="385"/>
      <c r="M6" s="385"/>
      <c r="N6" s="385"/>
      <c r="R6" s="171"/>
      <c r="S6" s="171"/>
    </row>
    <row r="7" spans="1:25" s="9" customFormat="1" ht="17.25" customHeight="1" thickBot="1" x14ac:dyDescent="0.25">
      <c r="A7" s="48"/>
      <c r="B7" s="48"/>
      <c r="C7" s="48"/>
      <c r="D7" s="48"/>
      <c r="E7" s="20"/>
      <c r="F7" s="10"/>
      <c r="G7" s="20"/>
      <c r="H7" s="20"/>
      <c r="I7" s="10"/>
      <c r="J7" s="20"/>
      <c r="K7" s="20"/>
      <c r="R7" s="171"/>
      <c r="S7" s="171"/>
    </row>
    <row r="8" spans="1:25" s="9" customFormat="1" ht="15" thickBot="1" x14ac:dyDescent="0.25">
      <c r="A8" s="208"/>
      <c r="B8" s="208"/>
      <c r="C8" s="208"/>
      <c r="D8" s="208"/>
      <c r="E8" s="23"/>
      <c r="F8" s="23"/>
      <c r="G8" s="378" t="s">
        <v>73</v>
      </c>
      <c r="H8" s="379"/>
      <c r="I8" s="379"/>
      <c r="J8" s="379"/>
      <c r="K8" s="379"/>
      <c r="L8" s="379"/>
      <c r="M8" s="379"/>
      <c r="N8" s="380"/>
      <c r="R8" s="171"/>
      <c r="S8" s="171"/>
    </row>
    <row r="9" spans="1:25" s="24" customFormat="1" ht="14.1" customHeight="1" thickBot="1" x14ac:dyDescent="0.3">
      <c r="A9" s="288"/>
      <c r="B9" s="289"/>
      <c r="C9" s="378" t="s">
        <v>79</v>
      </c>
      <c r="D9" s="379"/>
      <c r="E9" s="379"/>
      <c r="F9" s="380"/>
      <c r="G9" s="381" t="s">
        <v>166</v>
      </c>
      <c r="H9" s="382"/>
      <c r="I9" s="383"/>
      <c r="J9" s="381" t="s">
        <v>61</v>
      </c>
      <c r="K9" s="382"/>
      <c r="L9" s="383"/>
      <c r="M9" s="381" t="s">
        <v>193</v>
      </c>
      <c r="N9" s="383"/>
      <c r="P9" s="373" t="s">
        <v>2</v>
      </c>
      <c r="Q9" s="374"/>
      <c r="R9" s="375"/>
      <c r="S9" s="375"/>
      <c r="T9" s="376"/>
      <c r="V9" s="370" t="s">
        <v>4</v>
      </c>
      <c r="W9" s="371"/>
      <c r="X9" s="371"/>
      <c r="Y9" s="372"/>
    </row>
    <row r="10" spans="1:25" s="182" customFormat="1" ht="45" x14ac:dyDescent="0.25">
      <c r="A10" s="290" t="s">
        <v>191</v>
      </c>
      <c r="B10" s="291" t="s">
        <v>190</v>
      </c>
      <c r="C10" s="292" t="s">
        <v>194</v>
      </c>
      <c r="D10" s="293" t="s">
        <v>50</v>
      </c>
      <c r="E10" s="294" t="s">
        <v>189</v>
      </c>
      <c r="F10" s="295" t="s">
        <v>192</v>
      </c>
      <c r="G10" s="296" t="s">
        <v>166</v>
      </c>
      <c r="H10" s="297" t="s">
        <v>251</v>
      </c>
      <c r="I10" s="298" t="s">
        <v>49</v>
      </c>
      <c r="J10" s="296" t="s">
        <v>61</v>
      </c>
      <c r="K10" s="297" t="s">
        <v>251</v>
      </c>
      <c r="L10" s="298" t="s">
        <v>49</v>
      </c>
      <c r="M10" s="296" t="s">
        <v>168</v>
      </c>
      <c r="N10" s="299" t="s">
        <v>167</v>
      </c>
      <c r="P10" s="25" t="s">
        <v>49</v>
      </c>
      <c r="Q10" s="26" t="s">
        <v>50</v>
      </c>
      <c r="R10" s="168" t="s">
        <v>165</v>
      </c>
      <c r="S10" s="168" t="s">
        <v>164</v>
      </c>
      <c r="T10" s="27" t="s">
        <v>51</v>
      </c>
      <c r="V10" s="25" t="s">
        <v>49</v>
      </c>
      <c r="W10" s="26" t="s">
        <v>60</v>
      </c>
      <c r="X10" s="26" t="s">
        <v>78</v>
      </c>
      <c r="Y10" s="27" t="s">
        <v>61</v>
      </c>
    </row>
    <row r="11" spans="1:25" ht="129" customHeight="1" x14ac:dyDescent="0.25">
      <c r="A11" s="28" t="str">
        <f>'2 CONTEXTO E IDENTIFICACIÓN'!A11</f>
        <v>R1</v>
      </c>
      <c r="B11" s="302" t="str">
        <f>+'2 CONTEXTO E IDENTIFICACIÓN'!E11</f>
        <v>Posibilidad de pérdida Económica y Reputacional Por falta de revision estado de documentos debido a la ausencia de Cronograma de digitalizacion y visitas al archivo</v>
      </c>
      <c r="C11" s="193">
        <v>365</v>
      </c>
      <c r="D11" s="172" t="str">
        <f t="shared" ref="D11:D30" si="0">+IF(C11="","",IF(C11&lt;=$S$11,$Q$11,IF(C11&lt;=$S$12,$Q$12,IF(C11&lt;=$S$13,$Q$13,IF(C11&lt;=$S$14,$Q$14,IF(C11&gt;=$R$15,$Q$15,""))))))</f>
        <v>La actividad que conlleva el riesgo se ejecuta de 24 a 500 veces por año</v>
      </c>
      <c r="E11" s="173">
        <f t="shared" ref="E11:E30" si="1">+IF(D11="","",IF(D11=$Q$11,$T$11,IF(D11=$Q$12,$T$12,IF(D11=$Q$13,$T$13,IF(D11=$Q$14,$T$14,IF(D11=$Q$15,$T$15))))))</f>
        <v>0.6</v>
      </c>
      <c r="F11" s="29" t="str">
        <f t="shared" ref="F11:F30" si="2">+IF(D11="","",IF(D11=$Q$11,$P$11,IF(D11=$Q$12,$P$12,IF(D11=$Q$13,$P$13,IF(D11=$Q$14,$P$14,IF(D11=$Q$15,$P$15))))))</f>
        <v>Media</v>
      </c>
      <c r="G11" s="179" t="s">
        <v>68</v>
      </c>
      <c r="H11" s="175">
        <f>+IF(G11="","",IF(G11="N/A","",IF(OR(G11=$X$11,G11=$Y$11),$W$11,IF(OR(G11=$X$12,G11=$Y$12),$W$12,IF(OR(G11=$X$13,G11=$Y$13),$W$13,IF(OR(G11=$X$14,G11=$Y$14),$W$14,IF(OR(G11=$X$15,G11=$Y$15),$W$15)))))))</f>
        <v>0.8</v>
      </c>
      <c r="I11" s="177" t="str">
        <f t="shared" ref="I11:I27" si="3">+IF(G11="","",IF(G11="N/A","",IF(OR(G11=$X$11,G11=$Y$11),$V$11,IF(OR(G11=$X$12,G11=$Y$12),$V$12,IF(OR(G11=$X$13,G11=$Y$13),$V$13,IF(OR(G11=$X$14,G11=$Y$14),$V$14,IF(OR(G11=$X$15,G11=$Y$15),$V$15)))))))</f>
        <v>Mayor</v>
      </c>
      <c r="J11" s="179" t="s">
        <v>69</v>
      </c>
      <c r="K11" s="175">
        <f t="shared" ref="K11:K30" si="4">+IF(J11="","",IF(J11="N/A","",IF(OR(J11=$X$11,J11=$Y$11),$W$11,IF(OR(J11=$X$12,J11=$Y$12),$W$12,IF(OR(J11=$X$13,J11=$Y$13),$W$13,IF(OR(J11=$X$14,J11=$Y$14),$W$14,IF(OR(J11=$X$15,J11=$Y$15),$W$15)))))))</f>
        <v>0.8</v>
      </c>
      <c r="L11" s="177" t="str">
        <f t="shared" ref="L11:L30" si="5">+IF(J11="","",IF(J11="N/A","",IF(OR(J11=$X$11,J11=$Y$11),$V$11,IF(OR(J11=$X$12,J11=$Y$12),$V$12,IF(OR(J11=$X$13,J11=$Y$13),$V$13,IF(OR(J11=$X$14,J11=$Y$14),$V$14,IF(OR(J11=$X$15,J11=$Y$15),$V$15)))))))</f>
        <v>Mayor</v>
      </c>
      <c r="M11" s="197">
        <f>+IF(H11="",K11,IF(K11="",H11,IF(H11&gt;K11,H11,K11)))</f>
        <v>0.8</v>
      </c>
      <c r="N11" s="198" t="str">
        <f>+IF(M11="","",IF(M11=$W$11,$V$11,IF(M11=$W$12,$V$12,IF(M11=$W$13,$V$13,IF(M11=$W$14,$V$14,IF(M11=$W$15,$V$15))))))</f>
        <v>Mayor</v>
      </c>
      <c r="P11" s="30" t="s">
        <v>52</v>
      </c>
      <c r="Q11" s="31" t="s">
        <v>53</v>
      </c>
      <c r="R11" s="169">
        <v>0</v>
      </c>
      <c r="S11" s="169">
        <v>2</v>
      </c>
      <c r="T11" s="32">
        <v>0.2</v>
      </c>
      <c r="V11" s="30" t="s">
        <v>62</v>
      </c>
      <c r="W11" s="33">
        <v>0.2</v>
      </c>
      <c r="X11" s="31" t="s">
        <v>80</v>
      </c>
      <c r="Y11" s="34" t="s">
        <v>63</v>
      </c>
    </row>
    <row r="12" spans="1:25" ht="111" customHeight="1" x14ac:dyDescent="0.25">
      <c r="A12" s="28" t="str">
        <f>'2 CONTEXTO E IDENTIFICACIÓN'!A12</f>
        <v>R2</v>
      </c>
      <c r="B12" s="192" t="str">
        <f>+'2 CONTEXTO E IDENTIFICACIÓN'!E12</f>
        <v>Posibilidad de pérdida Económica y Reputacional  por Listas de chequeo desactualizadas debido a expedientes incompletos, organización de expedientes sobre el tiempo.</v>
      </c>
      <c r="C12" s="194">
        <v>365</v>
      </c>
      <c r="D12" s="172" t="str">
        <f t="shared" si="0"/>
        <v>La actividad que conlleva el riesgo se ejecuta de 24 a 500 veces por año</v>
      </c>
      <c r="E12" s="173">
        <f t="shared" si="1"/>
        <v>0.6</v>
      </c>
      <c r="F12" s="29" t="str">
        <f t="shared" si="2"/>
        <v>Media</v>
      </c>
      <c r="G12" s="179" t="s">
        <v>68</v>
      </c>
      <c r="H12" s="175">
        <f>+IF(G12="","",IF(G12="N/A","",IF(OR(G12=$X$11,G12=$Y$11),$W$11,IF(OR(G12=$X$12,G12=$Y$12),$W$12,IF(OR(G12=$X$13,G12=$Y$13),$W$13,IF(OR(G12=$X$14,G12=$Y$14),$W$14,IF(OR(G12=$X$15,G12=$Y$15),$W$15)))))))</f>
        <v>0.8</v>
      </c>
      <c r="I12" s="177" t="str">
        <f>+IF(G12="","",IF(G12="N/A","",IF(OR(G12=$X$11,G12=$Y$11),$V$11,IF(OR(G12=$X$12,G12=$Y$12),$V$12,IF(OR(G12=$X$13,G12=$Y$13),$V$13,IF(OR(G12=$X$14,G12=$Y$14),$V$14,IF(OR(G12=$X$15,G12=$Y$15),$V$15)))))))</f>
        <v>Mayor</v>
      </c>
      <c r="J12" s="179" t="s">
        <v>69</v>
      </c>
      <c r="K12" s="175">
        <f t="shared" si="4"/>
        <v>0.8</v>
      </c>
      <c r="L12" s="177" t="str">
        <f t="shared" si="5"/>
        <v>Mayor</v>
      </c>
      <c r="M12" s="197">
        <f>+IF(H12="",K12,IF(K12="",H12,IF(H12&gt;K12,H12,K12)))</f>
        <v>0.8</v>
      </c>
      <c r="N12" s="198" t="str">
        <f t="shared" ref="N12:N30" si="6">+IF(M12="","",IF(M12=$W$11,$V$11,IF(M12=$W$12,$V$12,IF(M12=$W$13,$V$13,IF(M12=$W$14,$V$14,IF(M12=$W$15,$V$15))))))</f>
        <v>Mayor</v>
      </c>
      <c r="P12" s="35" t="s">
        <v>54</v>
      </c>
      <c r="Q12" s="36" t="s">
        <v>55</v>
      </c>
      <c r="R12" s="169">
        <v>3</v>
      </c>
      <c r="S12" s="169">
        <v>24</v>
      </c>
      <c r="T12" s="32">
        <v>0.4</v>
      </c>
      <c r="V12" s="35" t="s">
        <v>7</v>
      </c>
      <c r="W12" s="33">
        <v>0.4</v>
      </c>
      <c r="X12" s="36" t="s">
        <v>64</v>
      </c>
      <c r="Y12" s="37" t="s">
        <v>65</v>
      </c>
    </row>
    <row r="13" spans="1:25" ht="105.75" customHeight="1" x14ac:dyDescent="0.25">
      <c r="A13" s="28" t="str">
        <f>'2 CONTEXTO E IDENTIFICACIÓN'!A13</f>
        <v>R3</v>
      </c>
      <c r="B13" s="302" t="str">
        <f>+'2 CONTEXTO E IDENTIFICACIÓN'!E13</f>
        <v>Posibilidad de pérdida Económica y Reputacional por no publicar dentro de los términos de ley  los trámites contractuales que se requieren en los sistemas electrónicos de contratación autorizados, debido a la falta de seguimiento, control y verificación</v>
      </c>
      <c r="C13" s="194">
        <v>365</v>
      </c>
      <c r="D13" s="172" t="str">
        <f t="shared" si="0"/>
        <v>La actividad que conlleva el riesgo se ejecuta de 24 a 500 veces por año</v>
      </c>
      <c r="E13" s="173">
        <f t="shared" si="1"/>
        <v>0.6</v>
      </c>
      <c r="F13" s="29" t="str">
        <f t="shared" si="2"/>
        <v>Media</v>
      </c>
      <c r="G13" s="179" t="s">
        <v>71</v>
      </c>
      <c r="H13" s="175">
        <f t="shared" ref="H13:H27" si="7">+IF(G13="","",IF(G13="N/A","",IF(OR(G13=$X$11,G13=$Y$11),$W$11,IF(OR(G13=$X$12,G13=$Y$12),$W$12,IF(OR(G13=$X$13,G13=$Y$13),$W$13,IF(OR(G13=$X$14,G13=$Y$14),$W$14,IF(OR(G13=$X$15,G13=$Y$15),$W$15)))))))</f>
        <v>1</v>
      </c>
      <c r="I13" s="177" t="str">
        <f t="shared" si="3"/>
        <v>Catastrófico</v>
      </c>
      <c r="J13" s="179" t="s">
        <v>69</v>
      </c>
      <c r="K13" s="175">
        <f t="shared" si="4"/>
        <v>0.8</v>
      </c>
      <c r="L13" s="177" t="str">
        <f t="shared" si="5"/>
        <v>Mayor</v>
      </c>
      <c r="M13" s="197">
        <f t="shared" ref="M13:M30" si="8">+IF(H13="",K13,IF(K13="",H13,IF(H13&gt;K13,H13,K13)))</f>
        <v>1</v>
      </c>
      <c r="N13" s="198" t="str">
        <f t="shared" si="6"/>
        <v>Catastrófico</v>
      </c>
      <c r="P13" s="38" t="s">
        <v>56</v>
      </c>
      <c r="Q13" s="36" t="s">
        <v>57</v>
      </c>
      <c r="R13" s="169">
        <v>25</v>
      </c>
      <c r="S13" s="169">
        <v>500</v>
      </c>
      <c r="T13" s="32">
        <v>0.6</v>
      </c>
      <c r="V13" s="38" t="s">
        <v>5</v>
      </c>
      <c r="W13" s="33">
        <v>0.6</v>
      </c>
      <c r="X13" s="36" t="s">
        <v>66</v>
      </c>
      <c r="Y13" s="37" t="s">
        <v>67</v>
      </c>
    </row>
    <row r="14" spans="1:25" ht="119.25" customHeight="1" x14ac:dyDescent="0.25">
      <c r="A14" s="28" t="str">
        <f>'2 CONTEXTO E IDENTIFICACIÓN'!A14</f>
        <v>R4</v>
      </c>
      <c r="B14" s="192" t="str">
        <f>+'2 CONTEXTO E IDENTIFICACIÓN'!E14</f>
        <v>Posibilidad de pérdida Reputacional por no dar respuesta de fondo a los PQRSD dentro los términos legales debido a falta de seguimiento y control por parte de los funcionarios responsables</v>
      </c>
      <c r="C14" s="194">
        <v>365</v>
      </c>
      <c r="D14" s="172" t="str">
        <f t="shared" si="0"/>
        <v>La actividad que conlleva el riesgo se ejecuta de 24 a 500 veces por año</v>
      </c>
      <c r="E14" s="173">
        <f t="shared" si="1"/>
        <v>0.6</v>
      </c>
      <c r="F14" s="29" t="str">
        <f t="shared" si="2"/>
        <v>Media</v>
      </c>
      <c r="G14" s="179" t="s">
        <v>71</v>
      </c>
      <c r="H14" s="175">
        <f>+IF(G14="","",IF(G14="N/A","",IF(OR(G14=$X$11,G14=$Y$11),$W$11,IF(OR(G14=$X$12,G14=$Y$12),$W$12,IF(OR(G14=$X$13,G14=$Y$13),$W$13,IF(OR(G14=$X$14,G14=$Y$14),$W$14,IF(OR(G14=$X$15,G14=$Y$15),$W$15)))))))</f>
        <v>1</v>
      </c>
      <c r="I14" s="177" t="str">
        <f>+IF(G14="","",IF(G14="N/A","",IF(OR(G14=$X$11,G14=$Y$11),$V$11,IF(OR(G14=$X$12,G14=$Y$12),$V$12,IF(OR(G14=$X$13,G14=$Y$13),$V$13,IF(OR(G14=$X$14,G14=$Y$14),$V$14,IF(OR(G14=$X$15,G14=$Y$15),$V$15)))))))</f>
        <v>Catastrófico</v>
      </c>
      <c r="J14" s="179" t="s">
        <v>69</v>
      </c>
      <c r="K14" s="175">
        <f t="shared" si="4"/>
        <v>0.8</v>
      </c>
      <c r="L14" s="177" t="str">
        <f t="shared" si="5"/>
        <v>Mayor</v>
      </c>
      <c r="M14" s="197">
        <f t="shared" si="8"/>
        <v>1</v>
      </c>
      <c r="N14" s="198" t="str">
        <f t="shared" si="6"/>
        <v>Catastrófico</v>
      </c>
      <c r="P14" s="39" t="s">
        <v>58</v>
      </c>
      <c r="Q14" s="36" t="s">
        <v>76</v>
      </c>
      <c r="R14" s="169">
        <v>5001</v>
      </c>
      <c r="S14" s="169">
        <v>5000</v>
      </c>
      <c r="T14" s="32">
        <v>0.8</v>
      </c>
      <c r="V14" s="39" t="s">
        <v>6</v>
      </c>
      <c r="W14" s="33">
        <v>0.8</v>
      </c>
      <c r="X14" s="36" t="s">
        <v>68</v>
      </c>
      <c r="Y14" s="37" t="s">
        <v>69</v>
      </c>
    </row>
    <row r="15" spans="1:25" ht="158.25" customHeight="1" x14ac:dyDescent="0.25">
      <c r="A15" s="28" t="str">
        <f>'2 CONTEXTO E IDENTIFICACIÓN'!A15</f>
        <v>R5</v>
      </c>
      <c r="B15" s="192" t="str">
        <f>+'2 CONTEXTO E IDENTIFICACIÓN'!E15</f>
        <v>Posibilidad de pérdida Reputacional por deficiencia en la verificacion trimestral del cumplimiento de las metas de programas y proyectos   debido a falta de seguimiento y control por parte de los funcionarios responsables</v>
      </c>
      <c r="C15" s="194">
        <v>365</v>
      </c>
      <c r="D15" s="172" t="str">
        <f t="shared" si="0"/>
        <v>La actividad que conlleva el riesgo se ejecuta de 24 a 500 veces por año</v>
      </c>
      <c r="E15" s="173">
        <f t="shared" si="1"/>
        <v>0.6</v>
      </c>
      <c r="F15" s="29" t="str">
        <f t="shared" si="2"/>
        <v>Media</v>
      </c>
      <c r="G15" s="179" t="s">
        <v>68</v>
      </c>
      <c r="H15" s="175">
        <f>+IF(G15="","",IF(G15="N/A","",IF(OR(G15=$X$11,G15=$Y$11),$W$11,IF(OR(G15=$X$12,G15=$Y$12),$W$12,IF(OR(G15=$X$13,G15=$Y$13),$W$13,IF(OR(G15=$X$14,G15=$Y$14),$W$14,IF(OR(G15=$X$15,G15=$Y$15),$W$15)))))))</f>
        <v>0.8</v>
      </c>
      <c r="I15" s="177" t="str">
        <f t="shared" si="3"/>
        <v>Mayor</v>
      </c>
      <c r="J15" s="179" t="s">
        <v>69</v>
      </c>
      <c r="K15" s="175">
        <f t="shared" si="4"/>
        <v>0.8</v>
      </c>
      <c r="L15" s="177" t="str">
        <f t="shared" si="5"/>
        <v>Mayor</v>
      </c>
      <c r="M15" s="197">
        <f t="shared" si="8"/>
        <v>0.8</v>
      </c>
      <c r="N15" s="198" t="str">
        <f t="shared" si="6"/>
        <v>Mayor</v>
      </c>
      <c r="P15" s="40" t="s">
        <v>59</v>
      </c>
      <c r="Q15" s="36" t="s">
        <v>77</v>
      </c>
      <c r="R15" s="169">
        <v>5001</v>
      </c>
      <c r="S15" s="169"/>
      <c r="T15" s="32">
        <v>1</v>
      </c>
      <c r="V15" s="40" t="s">
        <v>70</v>
      </c>
      <c r="W15" s="33">
        <v>1</v>
      </c>
      <c r="X15" s="36" t="s">
        <v>71</v>
      </c>
      <c r="Y15" s="37" t="s">
        <v>72</v>
      </c>
    </row>
    <row r="16" spans="1:25" ht="73.5" customHeight="1" thickBot="1" x14ac:dyDescent="0.3">
      <c r="A16" s="28" t="str">
        <f>'2 CONTEXTO E IDENTIFICACIÓN'!A16</f>
        <v>R6</v>
      </c>
      <c r="B16" s="192" t="str">
        <f>+'2 CONTEXTO E IDENTIFICACIÓN'!E16</f>
        <v>Posibilidad de pérdida Económica y Reputacional  por la indebida celebración de contratos realizados mediante la modalidad de contratación directa debido al incumplimiento de los requisitos de idoneidad y/o experiencia.</v>
      </c>
      <c r="C16" s="194">
        <v>365</v>
      </c>
      <c r="D16" s="172" t="str">
        <f t="shared" ref="D16:D23" si="9">+IF(C16="","",IF(C16&lt;=$S$11,$Q$11,IF(C16&lt;=$S$12,$Q$12,IF(C16&lt;=$S$13,$Q$13,IF(C16&lt;=$S$14,$Q$14,IF(C16&gt;=$R$15,$Q$15,""))))))</f>
        <v>La actividad que conlleva el riesgo se ejecuta de 24 a 500 veces por año</v>
      </c>
      <c r="E16" s="173">
        <f t="shared" ref="E16:E23" si="10">+IF(D16="","",IF(D16=$Q$11,$T$11,IF(D16=$Q$12,$T$12,IF(D16=$Q$13,$T$13,IF(D16=$Q$14,$T$14,IF(D16=$Q$15,$T$15))))))</f>
        <v>0.6</v>
      </c>
      <c r="F16" s="29" t="str">
        <f t="shared" ref="F16:F23" si="11">+IF(D16="","",IF(D16=$Q$11,$P$11,IF(D16=$Q$12,$P$12,IF(D16=$Q$13,$P$13,IF(D16=$Q$14,$P$14,IF(D16=$Q$15,$P$15))))))</f>
        <v>Media</v>
      </c>
      <c r="G16" s="179" t="s">
        <v>68</v>
      </c>
      <c r="H16" s="175">
        <f>+IF(G16="","",IF(G16="N/A","",IF(OR(G16=$X$11,G16=$Y$11),$W$11,IF(OR(G16=$X$12,G16=$Y$12),$W$12,IF(OR(G16=$X$13,G16=$Y$13),$W$13,IF(OR(G16=$X$14,G16=$Y$14),$W$14,IF(OR(G16=$X$15,G16=$Y$15),$W$15)))))))</f>
        <v>0.8</v>
      </c>
      <c r="I16" s="177" t="str">
        <f t="shared" si="3"/>
        <v>Mayor</v>
      </c>
      <c r="J16" s="179" t="s">
        <v>69</v>
      </c>
      <c r="K16" s="175">
        <f t="shared" ref="K16:K24" si="12">+IF(J16="","",IF(J16="N/A","",IF(OR(J16=$X$11,J16=$Y$11),$W$11,IF(OR(J16=$X$12,J16=$Y$12),$W$12,IF(OR(J16=$X$13,J16=$Y$13),$W$13,IF(OR(J16=$X$14,J16=$Y$14),$W$14,IF(OR(J16=$X$15,J16=$Y$15),$W$15)))))))</f>
        <v>0.8</v>
      </c>
      <c r="L16" s="177" t="str">
        <f t="shared" ref="L16:L24" si="13">+IF(J16="","",IF(J16="N/A","",IF(OR(J16=$X$11,J16=$Y$11),$V$11,IF(OR(J16=$X$12,J16=$Y$12),$V$12,IF(OR(J16=$X$13,J16=$Y$13),$V$13,IF(OR(J16=$X$14,J16=$Y$14),$V$14,IF(OR(J16=$X$15,J16=$Y$15),$V$15)))))))</f>
        <v>Mayor</v>
      </c>
      <c r="M16" s="197">
        <f>+IF(H16="",K16,IF(K16="",H16,IF(H16&gt;K16,H16,K16)))</f>
        <v>0.8</v>
      </c>
      <c r="N16" s="198" t="str">
        <f>+IF(M16="","",IF(M16=$W$11,$V$11,IF(M16=$W$12,$V$12,IF(M16=$W$13,$V$13,IF(M16=$W$14,$V$14,IF(M16=$W$15,$V$15))))))</f>
        <v>Mayor</v>
      </c>
      <c r="P16" s="41"/>
      <c r="Q16" s="42"/>
      <c r="R16" s="170"/>
      <c r="S16" s="170"/>
      <c r="T16" s="43"/>
      <c r="V16" s="41"/>
      <c r="W16" s="42"/>
      <c r="X16" s="42" t="s">
        <v>138</v>
      </c>
      <c r="Y16" s="43" t="s">
        <v>138</v>
      </c>
    </row>
    <row r="17" spans="1:14" ht="73.5" customHeight="1" x14ac:dyDescent="0.25">
      <c r="A17" s="28" t="str">
        <f>'2 CONTEXTO E IDENTIFICACIÓN'!A17</f>
        <v>R7</v>
      </c>
      <c r="B17" s="192" t="str">
        <f>+'2 CONTEXTO E IDENTIFICACIÓN'!E17</f>
        <v>Posibilidad de pérdida Económica y Reputacional por la  falta de  mantenimiento preventivo a cada equipo tecnologico  Debido a la falta de cronogramas de mantenimiento.</v>
      </c>
      <c r="C17" s="194">
        <v>365</v>
      </c>
      <c r="D17" s="172" t="str">
        <f t="shared" si="9"/>
        <v>La actividad que conlleva el riesgo se ejecuta de 24 a 500 veces por año</v>
      </c>
      <c r="E17" s="173">
        <f t="shared" si="10"/>
        <v>0.6</v>
      </c>
      <c r="F17" s="29" t="str">
        <f t="shared" si="11"/>
        <v>Media</v>
      </c>
      <c r="G17" s="179" t="s">
        <v>80</v>
      </c>
      <c r="H17" s="175">
        <f>+IF(G17="","",IF(G17="N/A","",IF(OR(G17=$X$11,G17=$Y$11),$W$11,IF(OR(G17=$X$12,G17=$Y$12),$W$12,IF(OR(G17=$X$13,G17=$Y$13),$W$13,IF(OR(G17=$X$14,G17=$Y$14),$W$14,IF(OR(G17=$X$15,G17=$Y$15),$W$15)))))))</f>
        <v>0.2</v>
      </c>
      <c r="I17" s="177" t="str">
        <f t="shared" si="3"/>
        <v>Leve</v>
      </c>
      <c r="J17" s="179" t="s">
        <v>63</v>
      </c>
      <c r="K17" s="175">
        <f t="shared" si="12"/>
        <v>0.2</v>
      </c>
      <c r="L17" s="177" t="str">
        <f t="shared" si="13"/>
        <v>Leve</v>
      </c>
      <c r="M17" s="197">
        <f>+IF(H17="",K17,IF(K17="",H17,IF(H17&gt;K17,H17,K17)))</f>
        <v>0.2</v>
      </c>
      <c r="N17" s="198" t="str">
        <f>+IF(M17="","",IF(M17=$W$11,$V$11,IF(M17=$W$12,$V$12,IF(M17=$W$13,$V$13,IF(M17=$W$14,$V$14,IF(M17=$W$15,$V$15))))))</f>
        <v>Leve</v>
      </c>
    </row>
    <row r="18" spans="1:14" ht="73.5" customHeight="1" x14ac:dyDescent="0.25">
      <c r="A18" s="28" t="str">
        <f>'2 CONTEXTO E IDENTIFICACIÓN'!A18</f>
        <v>R8</v>
      </c>
      <c r="B18" s="192" t="str">
        <f>+'2 CONTEXTO E IDENTIFICACIÓN'!E18</f>
        <v>Posibilidad de pérdida Económica y Reputacional por falta de realizacion de copias de seguridad Debido a la falta de precaucion por parte del personal</v>
      </c>
      <c r="C18" s="194">
        <v>365</v>
      </c>
      <c r="D18" s="172" t="str">
        <f t="shared" si="9"/>
        <v>La actividad que conlleva el riesgo se ejecuta de 24 a 500 veces por año</v>
      </c>
      <c r="E18" s="173">
        <f t="shared" si="10"/>
        <v>0.6</v>
      </c>
      <c r="F18" s="29" t="str">
        <f t="shared" si="11"/>
        <v>Media</v>
      </c>
      <c r="G18" s="179" t="s">
        <v>66</v>
      </c>
      <c r="H18" s="175">
        <f t="shared" si="7"/>
        <v>0.6</v>
      </c>
      <c r="I18" s="177" t="str">
        <f t="shared" si="3"/>
        <v>Moderado</v>
      </c>
      <c r="J18" s="179" t="s">
        <v>67</v>
      </c>
      <c r="K18" s="175">
        <f t="shared" si="12"/>
        <v>0.6</v>
      </c>
      <c r="L18" s="177" t="str">
        <f t="shared" si="13"/>
        <v>Moderado</v>
      </c>
      <c r="M18" s="197">
        <f>+IF(H18="",K18,IF(K18="",H18,IF(H18&gt;K18,H18,K18)))</f>
        <v>0.6</v>
      </c>
      <c r="N18" s="198" t="str">
        <f>+IF(M18="","",IF(M18=$W$11,$V$11,IF(M18=$W$12,$V$12,IF(M18=$W$13,$V$13,IF(M18=$W$14,$V$14,IF(M18=$W$15,$V$15))))))</f>
        <v>Moderado</v>
      </c>
    </row>
    <row r="19" spans="1:14" ht="73.5" customHeight="1" x14ac:dyDescent="0.25">
      <c r="A19" s="28" t="str">
        <f>'2 CONTEXTO E IDENTIFICACIÓN'!A19</f>
        <v>R9</v>
      </c>
      <c r="B19" s="192" t="str">
        <f>+'2 CONTEXTO E IDENTIFICACIÓN'!E19</f>
        <v>Posibilidad de pérdida Reputacional por falta de control y actualizacion de redes sociales debido a poca cultura de socilizacion de tramites y servicios</v>
      </c>
      <c r="C19" s="194">
        <v>365</v>
      </c>
      <c r="D19" s="172" t="str">
        <f t="shared" si="9"/>
        <v>La actividad que conlleva el riesgo se ejecuta de 24 a 500 veces por año</v>
      </c>
      <c r="E19" s="173">
        <f t="shared" si="10"/>
        <v>0.6</v>
      </c>
      <c r="F19" s="29" t="str">
        <f t="shared" si="11"/>
        <v>Media</v>
      </c>
      <c r="G19" s="179" t="s">
        <v>66</v>
      </c>
      <c r="H19" s="175">
        <f>+IF(G19="","",IF(G19="N/A","",IF(OR(G19=$X$11,G19=$Y$11),$W$11,IF(OR(G19=$X$12,G19=$Y$12),$W$12,IF(OR(G19=$X$13,G19=$Y$13),$W$13,IF(OR(G19=$X$14,G19=$Y$14),$W$14,IF(OR(G19=$X$15,G19=$Y$15),$W$15)))))))</f>
        <v>0.6</v>
      </c>
      <c r="I19" s="177" t="str">
        <f>+IF(G19="","",IF(G19="N/A","",IF(OR(G19=$X$11,G19=$Y$11),$V$11,IF(OR(G19=$X$12,G19=$Y$12),$V$12,IF(OR(G19=$X$13,G19=$Y$13),$V$13,IF(OR(G19=$X$14,G19=$Y$14),$V$14,IF(OR(G19=$X$15,G19=$Y$15),$V$15)))))))</f>
        <v>Moderado</v>
      </c>
      <c r="J19" s="179" t="s">
        <v>67</v>
      </c>
      <c r="K19" s="175">
        <f t="shared" si="12"/>
        <v>0.6</v>
      </c>
      <c r="L19" s="177" t="str">
        <f t="shared" si="13"/>
        <v>Moderado</v>
      </c>
      <c r="M19" s="197">
        <f t="shared" si="8"/>
        <v>0.6</v>
      </c>
      <c r="N19" s="198" t="str">
        <f t="shared" si="6"/>
        <v>Moderado</v>
      </c>
    </row>
    <row r="20" spans="1:14" ht="73.5" customHeight="1" x14ac:dyDescent="0.25">
      <c r="A20" s="28" t="str">
        <f>'2 CONTEXTO E IDENTIFICACIÓN'!A20</f>
        <v>R10</v>
      </c>
      <c r="B20" s="192" t="str">
        <f>+'2 CONTEXTO E IDENTIFICACIÓN'!E20</f>
        <v>Posibilidad de pérdida Económica y Reputacional por que la información (hechos económicos) no se registra oportunamente antes del cierre del periodo contable. debido al desconocimiento del Marco Normativo del Régimen de Contabilidad Pública para entidades de gobierno.</v>
      </c>
      <c r="C20" s="194">
        <v>365</v>
      </c>
      <c r="D20" s="172" t="str">
        <f t="shared" si="9"/>
        <v>La actividad que conlleva el riesgo se ejecuta de 24 a 500 veces por año</v>
      </c>
      <c r="E20" s="173">
        <f t="shared" si="10"/>
        <v>0.6</v>
      </c>
      <c r="F20" s="29" t="str">
        <f t="shared" si="11"/>
        <v>Media</v>
      </c>
      <c r="G20" s="179" t="s">
        <v>80</v>
      </c>
      <c r="H20" s="175">
        <f t="shared" si="7"/>
        <v>0.2</v>
      </c>
      <c r="I20" s="177" t="str">
        <f t="shared" si="3"/>
        <v>Leve</v>
      </c>
      <c r="J20" s="179" t="s">
        <v>63</v>
      </c>
      <c r="K20" s="175">
        <f t="shared" si="12"/>
        <v>0.2</v>
      </c>
      <c r="L20" s="177" t="str">
        <f t="shared" si="13"/>
        <v>Leve</v>
      </c>
      <c r="M20" s="197">
        <f>+IF(H20="",K20,IF(K20="",H20,IF(H20&gt;K20,H20,K20)))</f>
        <v>0.2</v>
      </c>
      <c r="N20" s="198" t="str">
        <f>+IF(M20="","",IF(M20=$W$11,$V$11,IF(M20=$W$12,$V$12,IF(M20=$W$13,$V$13,IF(M20=$W$14,$V$14,IF(M20=$W$15,$V$15))))))</f>
        <v>Leve</v>
      </c>
    </row>
    <row r="21" spans="1:14" ht="73.5" customHeight="1" x14ac:dyDescent="0.25">
      <c r="A21" s="28" t="str">
        <f>'2 CONTEXTO E IDENTIFICACIÓN'!A21</f>
        <v>R11</v>
      </c>
      <c r="B21" s="192" t="str">
        <f>+'2 CONTEXTO E IDENTIFICACIÓN'!E21</f>
        <v>Posibilidad de pérdida Reputacional y Económica por falta de calendario de informes de las fechas y vencimientos de los diferentes reportes.  Debido a la falta de control para los reportes ante entes de control</v>
      </c>
      <c r="C21" s="194">
        <v>365</v>
      </c>
      <c r="D21" s="172" t="str">
        <f t="shared" si="9"/>
        <v>La actividad que conlleva el riesgo se ejecuta de 24 a 500 veces por año</v>
      </c>
      <c r="E21" s="173">
        <f t="shared" si="10"/>
        <v>0.6</v>
      </c>
      <c r="F21" s="29" t="str">
        <f t="shared" si="11"/>
        <v>Media</v>
      </c>
      <c r="G21" s="179" t="s">
        <v>80</v>
      </c>
      <c r="H21" s="175">
        <f t="shared" si="7"/>
        <v>0.2</v>
      </c>
      <c r="I21" s="177" t="str">
        <f t="shared" si="3"/>
        <v>Leve</v>
      </c>
      <c r="J21" s="179" t="s">
        <v>63</v>
      </c>
      <c r="K21" s="175">
        <f t="shared" si="12"/>
        <v>0.2</v>
      </c>
      <c r="L21" s="177" t="str">
        <f t="shared" si="13"/>
        <v>Leve</v>
      </c>
      <c r="M21" s="197">
        <f>+IF(H21="",K21,IF(K21="",H21,IF(H21&gt;K21,H21,K21)))</f>
        <v>0.2</v>
      </c>
      <c r="N21" s="198" t="str">
        <f>+IF(M21="","",IF(M21=$W$11,$V$11,IF(M21=$W$12,$V$12,IF(M21=$W$13,$V$13,IF(M21=$W$14,$V$14,IF(M21=$W$15,$V$15))))))</f>
        <v>Leve</v>
      </c>
    </row>
    <row r="22" spans="1:14" ht="73.5" customHeight="1" x14ac:dyDescent="0.25">
      <c r="A22" s="28" t="str">
        <f>'2 CONTEXTO E IDENTIFICACIÓN'!A22</f>
        <v>R12</v>
      </c>
      <c r="B22" s="192" t="str">
        <f>+'2 CONTEXTO E IDENTIFICACIÓN'!E22</f>
        <v>Posibilidad de pérdida Económica y Reputacional por falta de vistos buenos y claridad financiera debido a la ausencia de revision y concordancia de datos</v>
      </c>
      <c r="C22" s="194">
        <v>365</v>
      </c>
      <c r="D22" s="172" t="str">
        <f t="shared" si="9"/>
        <v>La actividad que conlleva el riesgo se ejecuta de 24 a 500 veces por año</v>
      </c>
      <c r="E22" s="173">
        <f t="shared" si="10"/>
        <v>0.6</v>
      </c>
      <c r="F22" s="29" t="str">
        <f t="shared" si="11"/>
        <v>Media</v>
      </c>
      <c r="G22" s="179" t="s">
        <v>80</v>
      </c>
      <c r="H22" s="175">
        <f t="shared" si="7"/>
        <v>0.2</v>
      </c>
      <c r="I22" s="177" t="str">
        <f t="shared" si="3"/>
        <v>Leve</v>
      </c>
      <c r="J22" s="179" t="s">
        <v>63</v>
      </c>
      <c r="K22" s="175">
        <f t="shared" si="12"/>
        <v>0.2</v>
      </c>
      <c r="L22" s="177" t="str">
        <f t="shared" si="13"/>
        <v>Leve</v>
      </c>
      <c r="M22" s="197">
        <f>+IF(H22="",K22,IF(K22="",H22,IF(H22&gt;K22,H22,K22)))</f>
        <v>0.2</v>
      </c>
      <c r="N22" s="198" t="str">
        <f>+IF(M22="","",IF(M22=$W$11,$V$11,IF(M22=$W$12,$V$12,IF(M22=$W$13,$V$13,IF(M22=$W$14,$V$14,IF(M22=$W$15,$V$15))))))</f>
        <v>Leve</v>
      </c>
    </row>
    <row r="23" spans="1:14" ht="73.5" customHeight="1" x14ac:dyDescent="0.25">
      <c r="A23" s="28" t="str">
        <f>'2 CONTEXTO E IDENTIFICACIÓN'!A23</f>
        <v>R13</v>
      </c>
      <c r="B23" s="192" t="str">
        <f>+'2 CONTEXTO E IDENTIFICACIÓN'!E23</f>
        <v>Posibilidad de pérdida Económica y Reputacional por descuido en la digitalizacion de cuenta debido a la falta de seguimiento y control al momento de realizar los pagos</v>
      </c>
      <c r="C23" s="194">
        <v>365</v>
      </c>
      <c r="D23" s="172" t="str">
        <f t="shared" si="9"/>
        <v>La actividad que conlleva el riesgo se ejecuta de 24 a 500 veces por año</v>
      </c>
      <c r="E23" s="173">
        <f t="shared" si="10"/>
        <v>0.6</v>
      </c>
      <c r="F23" s="29" t="str">
        <f t="shared" si="11"/>
        <v>Media</v>
      </c>
      <c r="G23" s="179" t="s">
        <v>64</v>
      </c>
      <c r="H23" s="175">
        <f t="shared" si="7"/>
        <v>0.4</v>
      </c>
      <c r="I23" s="177" t="str">
        <f t="shared" si="3"/>
        <v>Menor</v>
      </c>
      <c r="J23" s="179" t="s">
        <v>65</v>
      </c>
      <c r="K23" s="175">
        <f t="shared" si="12"/>
        <v>0.4</v>
      </c>
      <c r="L23" s="177" t="str">
        <f t="shared" si="13"/>
        <v>Menor</v>
      </c>
      <c r="M23" s="197">
        <f>+IF(H23="",K23,IF(K23="",H23,IF(H23&gt;K23,H23,K23)))</f>
        <v>0.4</v>
      </c>
      <c r="N23" s="198" t="str">
        <f>+IF(M23="","",IF(M23=$W$11,$V$11,IF(M23=$W$12,$V$12,IF(M23=$W$13,$V$13,IF(M23=$W$14,$V$14,IF(M23=$W$15,$V$15))))))</f>
        <v>Menor</v>
      </c>
    </row>
    <row r="24" spans="1:14" ht="73.5" customHeight="1" x14ac:dyDescent="0.25">
      <c r="A24" s="28" t="str">
        <f>'2 CONTEXTO E IDENTIFICACIÓN'!A24</f>
        <v>R14</v>
      </c>
      <c r="B24" s="192" t="str">
        <f>+'2 CONTEXTO E IDENTIFICACIÓN'!E24</f>
        <v xml:space="preserve">Posibilidad de pérdida Reputacional por la Falta de idoneidad del equipo auditor debido al incumplimiento del Plan Anual de Auditoría </v>
      </c>
      <c r="C24" s="194">
        <v>365</v>
      </c>
      <c r="D24" s="172" t="str">
        <f>+IF(C24="","",IF(C24&lt;=$S$11,$Q$11,IF(C24&lt;=$S$12,$Q$12,IF(C24&lt;=$S$13,$Q$13,IF(C24&lt;=$S$14,$Q$14,IF(C24&gt;=$R$15,$Q$15,""))))))</f>
        <v>La actividad que conlleva el riesgo se ejecuta de 24 a 500 veces por año</v>
      </c>
      <c r="E24" s="173">
        <f>+IF(D24="","",IF(D24=$Q$11,$T$11,IF(D24=$Q$12,$T$12,IF(D24=$Q$13,$T$13,IF(D24=$Q$14,$T$14,IF(D24=$Q$15,$T$15))))))</f>
        <v>0.6</v>
      </c>
      <c r="F24" s="29" t="str">
        <f>+IF(D24="","",IF(D24=$Q$11,$P$11,IF(D24=$Q$12,$P$12,IF(D24=$Q$13,$P$13,IF(D24=$Q$14,$P$14,IF(D24=$Q$15,$P$15))))))</f>
        <v>Media</v>
      </c>
      <c r="G24" s="179" t="s">
        <v>80</v>
      </c>
      <c r="H24" s="175">
        <f>+IF(G24="","",IF(G24="N/A","",IF(OR(G24=$X$11,G24=$Y$11),$W$11,IF(OR(G24=$X$12,G24=$Y$12),$W$12,IF(OR(G24=$X$13,G24=$Y$13),$W$13,IF(OR(G24=$X$14,G24=$Y$14),$W$14,IF(OR(G24=$X$15,G24=$Y$15),$W$15)))))))</f>
        <v>0.2</v>
      </c>
      <c r="I24" s="177" t="str">
        <f>+IF(G24="","",IF(G24="N/A","",IF(OR(G24=$X$11,G24=$Y$11),$V$11,IF(OR(G24=$X$12,G24=$Y$12),$V$12,IF(OR(G24=$X$13,G24=$Y$13),$V$13,IF(OR(G24=$X$14,G24=$Y$14),$V$14,IF(OR(G24=$X$15,G24=$Y$15),$V$15)))))))</f>
        <v>Leve</v>
      </c>
      <c r="J24" s="179" t="s">
        <v>63</v>
      </c>
      <c r="K24" s="175">
        <f t="shared" si="12"/>
        <v>0.2</v>
      </c>
      <c r="L24" s="177" t="str">
        <f t="shared" si="13"/>
        <v>Leve</v>
      </c>
      <c r="M24" s="197">
        <f t="shared" si="8"/>
        <v>0.2</v>
      </c>
      <c r="N24" s="198" t="str">
        <f t="shared" si="6"/>
        <v>Leve</v>
      </c>
    </row>
    <row r="25" spans="1:14" ht="73.5" customHeight="1" x14ac:dyDescent="0.25">
      <c r="A25" s="28" t="str">
        <f>'2 CONTEXTO E IDENTIFICACIÓN'!A25</f>
        <v>R15</v>
      </c>
      <c r="B25" s="192" t="str">
        <f>+'2 CONTEXTO E IDENTIFICACIÓN'!E25</f>
        <v>Posibilidad de pérdida Reputacional y Económica por Desconocimiento normativo debido Falta de competencia</v>
      </c>
      <c r="C25" s="194">
        <v>365</v>
      </c>
      <c r="D25" s="172" t="str">
        <f>+IF(C25="","",IF(C25&lt;=$S$11,$Q$11,IF(C25&lt;=$S$12,$Q$12,IF(C25&lt;=$S$13,$Q$13,IF(C25&lt;=$S$14,$Q$14,IF(C25&gt;=$R$15,$Q$15,""))))))</f>
        <v>La actividad que conlleva el riesgo se ejecuta de 24 a 500 veces por año</v>
      </c>
      <c r="E25" s="173">
        <f>+IF(D25="","",IF(D25=$Q$11,$T$11,IF(D25=$Q$12,$T$12,IF(D25=$Q$13,$T$13,IF(D25=$Q$14,$T$14,IF(D25=$Q$15,$T$15))))))</f>
        <v>0.6</v>
      </c>
      <c r="F25" s="29" t="str">
        <f>+IF(D25="","",IF(D25=$Q$11,$P$11,IF(D25=$Q$12,$P$12,IF(D25=$Q$13,$P$13,IF(D25=$Q$14,$P$14,IF(D25=$Q$15,$P$15))))))</f>
        <v>Media</v>
      </c>
      <c r="G25" s="179" t="s">
        <v>80</v>
      </c>
      <c r="H25" s="175">
        <f t="shared" si="7"/>
        <v>0.2</v>
      </c>
      <c r="I25" s="177" t="str">
        <f t="shared" si="3"/>
        <v>Leve</v>
      </c>
      <c r="J25" s="179" t="s">
        <v>63</v>
      </c>
      <c r="K25" s="175">
        <f t="shared" si="4"/>
        <v>0.2</v>
      </c>
      <c r="L25" s="177" t="str">
        <f t="shared" si="5"/>
        <v>Leve</v>
      </c>
      <c r="M25" s="197">
        <f t="shared" si="8"/>
        <v>0.2</v>
      </c>
      <c r="N25" s="198" t="str">
        <f t="shared" si="6"/>
        <v>Leve</v>
      </c>
    </row>
    <row r="26" spans="1:14" ht="73.5" customHeight="1" x14ac:dyDescent="0.25">
      <c r="A26" s="28" t="str">
        <f>'2 CONTEXTO E IDENTIFICACIÓN'!A26</f>
        <v>R16</v>
      </c>
      <c r="B26" s="192" t="str">
        <f>+'2 CONTEXTO E IDENTIFICACIÓN'!E26</f>
        <v>Posibilidad de pérdida Reputacional por omisión de resultados de auditoría y/o planes de mejoramiento debido a Falencias del grupo auditor</v>
      </c>
      <c r="C26" s="194">
        <v>180</v>
      </c>
      <c r="D26" s="172" t="str">
        <f>+IF(C26="","",IF(C26&lt;=$S$11,$Q$11,IF(C26&lt;=$S$12,$Q$12,IF(C26&lt;=$S$13,$Q$13,IF(C26&lt;=$S$14,$Q$14,IF(C26&gt;=$R$15,$Q$15,""))))))</f>
        <v>La actividad que conlleva el riesgo se ejecuta de 24 a 500 veces por año</v>
      </c>
      <c r="E26" s="173">
        <f>+IF(D26="","",IF(D26=$Q$11,$T$11,IF(D26=$Q$12,$T$12,IF(D26=$Q$13,$T$13,IF(D26=$Q$14,$T$14,IF(D26=$Q$15,$T$15))))))</f>
        <v>0.6</v>
      </c>
      <c r="F26" s="29" t="str">
        <f>+IF(D26="","",IF(D26=$Q$11,$P$11,IF(D26=$Q$12,$P$12,IF(D26=$Q$13,$P$13,IF(D26=$Q$14,$P$14,IF(D26=$Q$15,$P$15))))))</f>
        <v>Media</v>
      </c>
      <c r="G26" s="179" t="s">
        <v>80</v>
      </c>
      <c r="H26" s="175">
        <f t="shared" si="7"/>
        <v>0.2</v>
      </c>
      <c r="I26" s="177" t="str">
        <f t="shared" si="3"/>
        <v>Leve</v>
      </c>
      <c r="J26" s="179" t="s">
        <v>63</v>
      </c>
      <c r="K26" s="175">
        <f t="shared" si="4"/>
        <v>0.2</v>
      </c>
      <c r="L26" s="177" t="str">
        <f t="shared" si="5"/>
        <v>Leve</v>
      </c>
      <c r="M26" s="197">
        <f t="shared" si="8"/>
        <v>0.2</v>
      </c>
      <c r="N26" s="198" t="str">
        <f t="shared" si="6"/>
        <v>Leve</v>
      </c>
    </row>
    <row r="27" spans="1:14" ht="73.5" customHeight="1" x14ac:dyDescent="0.25">
      <c r="A27" s="28" t="str">
        <f>'2 CONTEXTO E IDENTIFICACIÓN'!A27</f>
        <v>R17</v>
      </c>
      <c r="B27" s="192" t="str">
        <f>+'2 CONTEXTO E IDENTIFICACIÓN'!E27</f>
        <v xml:space="preserve">Posibilidad de pérdida Reputacional por respuesta extemporánea o inoportuna de requerimientos por los diferentes procesos implicados debido a Carga de trabajo excesiva </v>
      </c>
      <c r="C27" s="194">
        <v>365</v>
      </c>
      <c r="D27" s="172" t="str">
        <f>+IF(C27="","",IF(C27&lt;=$S$11,$Q$11,IF(C27&lt;=$S$12,$Q$12,IF(C27&lt;=$S$13,$Q$13,IF(C27&lt;=$S$14,$Q$14,IF(C27&gt;=$R$15,$Q$15,""))))))</f>
        <v>La actividad que conlleva el riesgo se ejecuta de 24 a 500 veces por año</v>
      </c>
      <c r="E27" s="173">
        <f>+IF(D27="","",IF(D27=$Q$11,$T$11,IF(D27=$Q$12,$T$12,IF(D27=$Q$13,$T$13,IF(D27=$Q$14,$T$14,IF(D27=$Q$15,$T$15))))))</f>
        <v>0.6</v>
      </c>
      <c r="F27" s="29" t="str">
        <f>+IF(D27="","",IF(D27=$Q$11,$P$11,IF(D27=$Q$12,$P$12,IF(D27=$Q$13,$P$13,IF(D27=$Q$14,$P$14,IF(D27=$Q$15,$P$15))))))</f>
        <v>Media</v>
      </c>
      <c r="G27" s="179" t="s">
        <v>80</v>
      </c>
      <c r="H27" s="175">
        <f t="shared" si="7"/>
        <v>0.2</v>
      </c>
      <c r="I27" s="177" t="str">
        <f t="shared" si="3"/>
        <v>Leve</v>
      </c>
      <c r="J27" s="179" t="s">
        <v>63</v>
      </c>
      <c r="K27" s="175">
        <f t="shared" si="4"/>
        <v>0.2</v>
      </c>
      <c r="L27" s="177" t="str">
        <f t="shared" si="5"/>
        <v>Leve</v>
      </c>
      <c r="M27" s="197">
        <f t="shared" si="8"/>
        <v>0.2</v>
      </c>
      <c r="N27" s="198" t="str">
        <f t="shared" si="6"/>
        <v>Leve</v>
      </c>
    </row>
    <row r="28" spans="1:14" ht="73.5" customHeight="1" x14ac:dyDescent="0.25">
      <c r="A28" s="28" t="str">
        <f>'2 CONTEXTO E IDENTIFICACIÓN'!A28</f>
        <v>R18</v>
      </c>
      <c r="B28" s="192" t="str">
        <f>+'2 CONTEXTO E IDENTIFICACIÓN'!E28</f>
        <v xml:space="preserve">  </v>
      </c>
      <c r="C28" s="194"/>
      <c r="D28" s="172" t="str">
        <f t="shared" si="0"/>
        <v/>
      </c>
      <c r="E28" s="173" t="str">
        <f t="shared" si="1"/>
        <v/>
      </c>
      <c r="F28" s="29" t="str">
        <f t="shared" si="2"/>
        <v/>
      </c>
      <c r="G28" s="179"/>
      <c r="H28" s="175" t="str">
        <f t="shared" ref="H28:H30" si="14">+IF(G28="","",IF(G28="N/A","",IF(OR(G28=$X$11,G28=$Y$11),$W$11,IF(OR(G28=$X$12,G28=$Y$12),$W$12,IF(OR(G28=$X$13,G28=$Y$13),$W$13,IF(OR(G28=$X$14,G28=$Y$14),$W$14,IF(OR(G28=$X$15,G28=$Y$15),$W$15)))))))</f>
        <v/>
      </c>
      <c r="I28" s="177" t="str">
        <f t="shared" ref="I28:I30" si="15">+IF(G28="","",IF(G28="N/A","",IF(OR(G28=$X$11,G28=$Y$11),$V$11,IF(OR(G28=$X$12,G28=$Y$12),$V$12,IF(OR(G28=$X$13,G28=$Y$13),$V$13,IF(OR(G28=$X$14,G28=$Y$14),$V$14,IF(OR(G28=$X$15,G28=$Y$15),$V$15)))))))</f>
        <v/>
      </c>
      <c r="J28" s="179"/>
      <c r="K28" s="175" t="str">
        <f t="shared" si="4"/>
        <v/>
      </c>
      <c r="L28" s="177" t="str">
        <f t="shared" si="5"/>
        <v/>
      </c>
      <c r="M28" s="197" t="str">
        <f t="shared" si="8"/>
        <v/>
      </c>
      <c r="N28" s="198" t="str">
        <f t="shared" si="6"/>
        <v/>
      </c>
    </row>
    <row r="29" spans="1:14" ht="73.5" customHeight="1" x14ac:dyDescent="0.25">
      <c r="A29" s="28" t="str">
        <f>'2 CONTEXTO E IDENTIFICACIÓN'!A29</f>
        <v>R19</v>
      </c>
      <c r="B29" s="192" t="str">
        <f>+'2 CONTEXTO E IDENTIFICACIÓN'!E29</f>
        <v xml:space="preserve">  </v>
      </c>
      <c r="C29" s="194"/>
      <c r="D29" s="172" t="str">
        <f t="shared" si="0"/>
        <v/>
      </c>
      <c r="E29" s="173" t="str">
        <f t="shared" si="1"/>
        <v/>
      </c>
      <c r="F29" s="29" t="str">
        <f t="shared" si="2"/>
        <v/>
      </c>
      <c r="G29" s="179"/>
      <c r="H29" s="175" t="str">
        <f t="shared" si="14"/>
        <v/>
      </c>
      <c r="I29" s="177" t="str">
        <f t="shared" si="15"/>
        <v/>
      </c>
      <c r="J29" s="179"/>
      <c r="K29" s="175" t="str">
        <f t="shared" si="4"/>
        <v/>
      </c>
      <c r="L29" s="177" t="str">
        <f t="shared" si="5"/>
        <v/>
      </c>
      <c r="M29" s="197" t="str">
        <f t="shared" si="8"/>
        <v/>
      </c>
      <c r="N29" s="198" t="str">
        <f t="shared" si="6"/>
        <v/>
      </c>
    </row>
    <row r="30" spans="1:14" ht="73.5" customHeight="1" thickBot="1" x14ac:dyDescent="0.3">
      <c r="A30" s="44" t="str">
        <f>'2 CONTEXTO E IDENTIFICACIÓN'!A30</f>
        <v>R20</v>
      </c>
      <c r="B30" s="192" t="str">
        <f>+'2 CONTEXTO E IDENTIFICACIÓN'!E30</f>
        <v xml:space="preserve">  </v>
      </c>
      <c r="C30" s="195"/>
      <c r="D30" s="181" t="str">
        <f t="shared" si="0"/>
        <v/>
      </c>
      <c r="E30" s="174" t="str">
        <f t="shared" si="1"/>
        <v/>
      </c>
      <c r="F30" s="45" t="str">
        <f t="shared" si="2"/>
        <v/>
      </c>
      <c r="G30" s="180"/>
      <c r="H30" s="176" t="str">
        <f t="shared" si="14"/>
        <v/>
      </c>
      <c r="I30" s="178" t="str">
        <f t="shared" si="15"/>
        <v/>
      </c>
      <c r="J30" s="180"/>
      <c r="K30" s="176" t="str">
        <f t="shared" si="4"/>
        <v/>
      </c>
      <c r="L30" s="178" t="str">
        <f t="shared" si="5"/>
        <v/>
      </c>
      <c r="M30" s="199" t="str">
        <f t="shared" si="8"/>
        <v/>
      </c>
      <c r="N30" s="200" t="str">
        <f t="shared" si="6"/>
        <v/>
      </c>
    </row>
  </sheetData>
  <autoFilter ref="A10:N30"/>
  <dataConsolidate/>
  <mergeCells count="14">
    <mergeCell ref="V9:Y9"/>
    <mergeCell ref="P9:T9"/>
    <mergeCell ref="A1:A4"/>
    <mergeCell ref="C9:F9"/>
    <mergeCell ref="G9:I9"/>
    <mergeCell ref="J9:L9"/>
    <mergeCell ref="M9:N9"/>
    <mergeCell ref="G8:N8"/>
    <mergeCell ref="B1:L4"/>
    <mergeCell ref="B6:N6"/>
    <mergeCell ref="M1:N1"/>
    <mergeCell ref="M2:N2"/>
    <mergeCell ref="M3:N3"/>
    <mergeCell ref="M4:N4"/>
  </mergeCells>
  <conditionalFormatting sqref="E11:E30">
    <cfRule type="cellIs" dxfId="213" priority="16" operator="equal">
      <formula>$T$11</formula>
    </cfRule>
    <cfRule type="cellIs" dxfId="212" priority="17" operator="equal">
      <formula>$T$12</formula>
    </cfRule>
    <cfRule type="cellIs" dxfId="211" priority="18" operator="equal">
      <formula>$T$13</formula>
    </cfRule>
    <cfRule type="cellIs" dxfId="210" priority="19" operator="equal">
      <formula>$T$14</formula>
    </cfRule>
    <cfRule type="cellIs" dxfId="209" priority="20" operator="equal">
      <formula>$T$15</formula>
    </cfRule>
  </conditionalFormatting>
  <conditionalFormatting sqref="F11:F30">
    <cfRule type="cellIs" dxfId="208" priority="174" operator="equal">
      <formula>$P$11</formula>
    </cfRule>
    <cfRule type="cellIs" dxfId="207" priority="175" operator="equal">
      <formula>$P$12</formula>
    </cfRule>
    <cfRule type="cellIs" dxfId="206" priority="176" operator="equal">
      <formula>$P$13</formula>
    </cfRule>
    <cfRule type="cellIs" dxfId="205" priority="177" operator="equal">
      <formula>$P$14</formula>
    </cfRule>
    <cfRule type="cellIs" dxfId="204" priority="178" operator="equal">
      <formula>$P$15</formula>
    </cfRule>
  </conditionalFormatting>
  <conditionalFormatting sqref="G11:G30">
    <cfRule type="cellIs" dxfId="203" priority="1" operator="equal">
      <formula>$T$11</formula>
    </cfRule>
    <cfRule type="cellIs" dxfId="202" priority="2" operator="equal">
      <formula>$T$12</formula>
    </cfRule>
    <cfRule type="cellIs" dxfId="201" priority="3" operator="equal">
      <formula>$T$13</formula>
    </cfRule>
    <cfRule type="cellIs" dxfId="200" priority="4" operator="equal">
      <formula>$T$14</formula>
    </cfRule>
    <cfRule type="cellIs" dxfId="199" priority="5" operator="equal">
      <formula>$T$15</formula>
    </cfRule>
  </conditionalFormatting>
  <conditionalFormatting sqref="H11:H30">
    <cfRule type="cellIs" dxfId="198" priority="6" operator="equal">
      <formula>$W$11</formula>
    </cfRule>
    <cfRule type="cellIs" dxfId="197" priority="7" operator="equal">
      <formula>$W$12</formula>
    </cfRule>
    <cfRule type="cellIs" dxfId="196" priority="8" operator="equal">
      <formula>$W$13</formula>
    </cfRule>
    <cfRule type="cellIs" dxfId="195" priority="9" operator="equal">
      <formula>$W$14</formula>
    </cfRule>
    <cfRule type="cellIs" dxfId="194" priority="10" operator="equal">
      <formula>$W$15</formula>
    </cfRule>
  </conditionalFormatting>
  <conditionalFormatting sqref="I11:J30">
    <cfRule type="cellIs" dxfId="193" priority="11" operator="equal">
      <formula>$V$11</formula>
    </cfRule>
    <cfRule type="cellIs" dxfId="192" priority="12" operator="equal">
      <formula>$V$12</formula>
    </cfRule>
    <cfRule type="cellIs" dxfId="191" priority="13" operator="equal">
      <formula>$V$13</formula>
    </cfRule>
    <cfRule type="cellIs" dxfId="190" priority="14" operator="equal">
      <formula>$V$14</formula>
    </cfRule>
    <cfRule type="cellIs" dxfId="189" priority="15" operator="equal">
      <formula>$V$15</formula>
    </cfRule>
  </conditionalFormatting>
  <conditionalFormatting sqref="K11:K30">
    <cfRule type="cellIs" dxfId="188" priority="76" operator="equal">
      <formula>$W$11</formula>
    </cfRule>
    <cfRule type="cellIs" dxfId="187" priority="77" operator="equal">
      <formula>$W$12</formula>
    </cfRule>
    <cfRule type="cellIs" dxfId="186" priority="78" operator="equal">
      <formula>$W$13</formula>
    </cfRule>
    <cfRule type="cellIs" dxfId="185" priority="79" operator="equal">
      <formula>$W$14</formula>
    </cfRule>
    <cfRule type="cellIs" dxfId="184" priority="80" operator="equal">
      <formula>$W$15</formula>
    </cfRule>
  </conditionalFormatting>
  <conditionalFormatting sqref="L11:L30">
    <cfRule type="cellIs" dxfId="183" priority="111" operator="equal">
      <formula>$V$11</formula>
    </cfRule>
    <cfRule type="cellIs" dxfId="182" priority="112" operator="equal">
      <formula>$V$12</formula>
    </cfRule>
    <cfRule type="cellIs" dxfId="181" priority="113" operator="equal">
      <formula>$V$13</formula>
    </cfRule>
    <cfRule type="cellIs" dxfId="180" priority="114" operator="equal">
      <formula>$V$14</formula>
    </cfRule>
    <cfRule type="cellIs" dxfId="179" priority="115" operator="equal">
      <formula>$V$15</formula>
    </cfRule>
  </conditionalFormatting>
  <conditionalFormatting sqref="M11:M30">
    <cfRule type="cellIs" dxfId="178" priority="21" operator="equal">
      <formula>$W$11</formula>
    </cfRule>
    <cfRule type="cellIs" dxfId="177" priority="22" operator="equal">
      <formula>$W$12</formula>
    </cfRule>
    <cfRule type="cellIs" dxfId="176" priority="23" operator="equal">
      <formula>$W$13</formula>
    </cfRule>
    <cfRule type="cellIs" dxfId="175" priority="24" operator="equal">
      <formula>$W$14</formula>
    </cfRule>
    <cfRule type="cellIs" dxfId="174" priority="25" operator="equal">
      <formula>$W$15</formula>
    </cfRule>
  </conditionalFormatting>
  <conditionalFormatting sqref="N11:N30">
    <cfRule type="cellIs" dxfId="173" priority="46" operator="equal">
      <formula>$V$11</formula>
    </cfRule>
    <cfRule type="cellIs" dxfId="172" priority="47" operator="equal">
      <formula>$V$12</formula>
    </cfRule>
    <cfRule type="cellIs" dxfId="171" priority="48" operator="equal">
      <formula>$V$13</formula>
    </cfRule>
    <cfRule type="cellIs" dxfId="170" priority="49" operator="equal">
      <formula>$V$14</formula>
    </cfRule>
    <cfRule type="cellIs" dxfId="169" priority="50" operator="equal">
      <formula>$V$15</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10"/>
    <dataValidation allowBlank="1" showInputMessage="1" showErrorMessage="1" prompt="Es la materialización del riesgo y las consecuencias de su aparición. Su escala es: 5 bajo impacto, 10 medio, 20 alto impacto._x000a_" sqref="IP10:JA10"/>
    <dataValidation type="list" allowBlank="1" showInputMessage="1" showErrorMessage="1" sqref="IU14:JA14 IP11:JA13">
      <formula1>#REF!</formula1>
    </dataValidation>
    <dataValidation type="list" allowBlank="1" showInputMessage="1" showErrorMessage="1" sqref="G11:G30">
      <formula1>Afectación_Económica</formula1>
    </dataValidation>
    <dataValidation type="list" allowBlank="1" showInputMessage="1" showErrorMessage="1" sqref="J11:J3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showGridLines="0" zoomScaleNormal="100" workbookViewId="0">
      <pane xSplit="1" ySplit="10" topLeftCell="B11" activePane="bottomRight" state="frozen"/>
      <selection pane="topRight" activeCell="B1" sqref="B1"/>
      <selection pane="bottomLeft" activeCell="A7" sqref="A7"/>
      <selection pane="bottomRight" activeCell="B11" sqref="B11"/>
    </sheetView>
  </sheetViews>
  <sheetFormatPr baseColWidth="10" defaultColWidth="14.28515625" defaultRowHeight="12.75" x14ac:dyDescent="0.25"/>
  <cols>
    <col min="1" max="1" width="12.85546875" style="76" customWidth="1" collapsed="1"/>
    <col min="2" max="2" width="48.140625" style="81" customWidth="1" collapsed="1"/>
    <col min="3" max="3" width="21.28515625" style="76" customWidth="1" collapsed="1"/>
    <col min="4" max="4" width="12.42578125" style="81" customWidth="1" collapsed="1"/>
    <col min="5" max="5" width="21" style="81" customWidth="1" collapsed="1"/>
    <col min="6" max="6" width="3.85546875" style="81" customWidth="1" collapsed="1"/>
    <col min="7" max="7" width="7.42578125" style="81" customWidth="1" collapsed="1"/>
    <col min="8" max="8" width="14" style="81" customWidth="1" collapsed="1"/>
    <col min="9" max="9" width="21.7109375" style="81" customWidth="1" collapsed="1"/>
    <col min="10" max="13" width="12.42578125" style="81" customWidth="1" collapsed="1"/>
    <col min="14" max="14" width="3.85546875" style="81" customWidth="1" collapsed="1"/>
    <col min="15" max="15" width="4.85546875" style="76" customWidth="1" collapsed="1"/>
    <col min="16" max="16" width="6.42578125" style="76" customWidth="1" collapsed="1"/>
    <col min="17" max="17" width="11" style="76" bestFit="1" customWidth="1" collapsed="1"/>
    <col min="18" max="22" width="12" style="76" customWidth="1" collapsed="1"/>
    <col min="23" max="27" width="11.42578125" style="76" customWidth="1" collapsed="1"/>
    <col min="28" max="28" width="5.5703125" style="76" bestFit="1" customWidth="1" collapsed="1"/>
    <col min="29" max="29" width="26.85546875" style="76" customWidth="1" collapsed="1"/>
    <col min="30" max="34" width="22.85546875" style="81" customWidth="1" collapsed="1"/>
    <col min="35" max="35" width="23.42578125" style="76" customWidth="1" collapsed="1"/>
    <col min="36" max="263" width="11.42578125" style="76" customWidth="1" collapsed="1"/>
    <col min="264" max="264" width="12.7109375" style="76" customWidth="1" collapsed="1"/>
    <col min="265" max="265" width="47" style="76" customWidth="1" collapsed="1"/>
    <col min="266" max="266" width="35" style="76" customWidth="1" collapsed="1"/>
    <col min="267" max="16384" width="14.28515625" style="76" collapsed="1"/>
  </cols>
  <sheetData>
    <row r="1" spans="1:36" ht="15" customHeight="1" x14ac:dyDescent="0.25">
      <c r="A1" s="387"/>
      <c r="B1" s="391" t="str">
        <f>+'2 CONTEXTO E IDENTIFICACIÓN'!B1</f>
        <v>MAPA RIESGOS OPERATIVOS  POR PROCESOS 2023</v>
      </c>
      <c r="C1" s="391"/>
      <c r="D1" s="391"/>
      <c r="E1" s="300" t="str">
        <f>+'2 CONTEXTO E IDENTIFICACIÓN'!I1</f>
        <v>Código: M-ST-PTM-055</v>
      </c>
    </row>
    <row r="2" spans="1:36" ht="15" customHeight="1" x14ac:dyDescent="0.25">
      <c r="A2" s="387"/>
      <c r="B2" s="391"/>
      <c r="C2" s="391"/>
      <c r="D2" s="391"/>
      <c r="E2" s="300" t="str">
        <f>+'2 CONTEXTO E IDENTIFICACIÓN'!I2</f>
        <v>Fecha: 31/01/2022</v>
      </c>
    </row>
    <row r="3" spans="1:36" s="64" customFormat="1" ht="15" customHeight="1" x14ac:dyDescent="0.2">
      <c r="A3" s="387"/>
      <c r="B3" s="391"/>
      <c r="C3" s="391"/>
      <c r="D3" s="391"/>
      <c r="E3" s="300" t="str">
        <f>+'2 CONTEXTO E IDENTIFICACIÓN'!I3</f>
        <v>Versión: 001</v>
      </c>
      <c r="H3" s="81"/>
      <c r="I3" s="81"/>
      <c r="J3" s="81"/>
      <c r="K3" s="81"/>
      <c r="L3" s="81"/>
      <c r="M3" s="81"/>
      <c r="AD3" s="65"/>
      <c r="AE3" s="65"/>
      <c r="AF3" s="65"/>
      <c r="AG3" s="65"/>
      <c r="AH3" s="65"/>
    </row>
    <row r="4" spans="1:36" s="64" customFormat="1" ht="15" customHeight="1" x14ac:dyDescent="0.2">
      <c r="A4" s="388"/>
      <c r="B4" s="391"/>
      <c r="C4" s="391"/>
      <c r="D4" s="391"/>
      <c r="E4" s="300" t="str">
        <f>+'2 CONTEXTO E IDENTIFICACIÓN'!I4</f>
        <v>Página:</v>
      </c>
      <c r="F4" s="66"/>
      <c r="G4" s="66"/>
      <c r="H4" s="81"/>
      <c r="I4" s="81"/>
      <c r="J4" s="81"/>
      <c r="K4" s="81"/>
      <c r="L4" s="81"/>
      <c r="M4" s="81"/>
      <c r="N4" s="66"/>
      <c r="AD4" s="65"/>
      <c r="AE4" s="65"/>
      <c r="AF4" s="65"/>
      <c r="AG4" s="65"/>
      <c r="AH4" s="65"/>
    </row>
    <row r="5" spans="1:36" s="64" customFormat="1" ht="13.5" customHeight="1" x14ac:dyDescent="0.2">
      <c r="A5" s="68"/>
      <c r="B5" s="66"/>
      <c r="C5" s="48"/>
      <c r="D5" s="67"/>
      <c r="E5" s="66"/>
      <c r="F5" s="66"/>
      <c r="G5" s="66"/>
      <c r="H5" s="81"/>
      <c r="I5" s="81"/>
      <c r="J5" s="81"/>
      <c r="K5" s="81"/>
      <c r="L5" s="81"/>
      <c r="M5" s="81"/>
      <c r="N5" s="66"/>
      <c r="AD5" s="65"/>
      <c r="AE5" s="65"/>
      <c r="AF5" s="65"/>
      <c r="AG5" s="65"/>
      <c r="AH5" s="65"/>
    </row>
    <row r="6" spans="1:36" s="64" customFormat="1" ht="15" x14ac:dyDescent="0.2">
      <c r="A6" s="19" t="s">
        <v>151</v>
      </c>
      <c r="B6" s="385" t="str">
        <f>+IF('2 CONTEXTO E IDENTIFICACIÓN'!$B$6="","",'2 CONTEXTO E IDENTIFICACIÓN'!$B$6)</f>
        <v>FOMVIVIENDA</v>
      </c>
      <c r="C6" s="385"/>
      <c r="D6" s="385"/>
      <c r="E6" s="385"/>
      <c r="H6" s="81"/>
      <c r="I6" s="81"/>
      <c r="J6" s="81"/>
      <c r="K6" s="81"/>
      <c r="L6" s="81"/>
      <c r="M6" s="81"/>
      <c r="AD6" s="65"/>
      <c r="AE6" s="65"/>
      <c r="AF6" s="65"/>
      <c r="AG6" s="65"/>
      <c r="AH6" s="65"/>
    </row>
    <row r="7" spans="1:36" s="64" customFormat="1" ht="15.75" thickBot="1" x14ac:dyDescent="0.25">
      <c r="A7" s="209"/>
      <c r="B7" s="208"/>
      <c r="C7" s="209"/>
      <c r="D7" s="208"/>
      <c r="AD7" s="65"/>
      <c r="AE7" s="65"/>
      <c r="AF7" s="65"/>
      <c r="AG7" s="65"/>
      <c r="AH7" s="65"/>
    </row>
    <row r="8" spans="1:36" s="64" customFormat="1" ht="15.75" thickBot="1" x14ac:dyDescent="0.25">
      <c r="A8" s="209"/>
      <c r="B8" s="208"/>
      <c r="C8" s="208"/>
      <c r="D8" s="67"/>
      <c r="G8" s="397" t="s">
        <v>20</v>
      </c>
      <c r="H8" s="398"/>
      <c r="I8" s="398"/>
      <c r="J8" s="398"/>
      <c r="K8" s="398"/>
      <c r="L8" s="398"/>
      <c r="M8" s="399"/>
      <c r="O8" s="69"/>
      <c r="P8" s="69"/>
      <c r="Q8" s="70"/>
      <c r="R8" s="389" t="s">
        <v>84</v>
      </c>
      <c r="S8" s="389"/>
      <c r="T8" s="389"/>
      <c r="U8" s="389"/>
      <c r="V8" s="390"/>
      <c r="AD8" s="65"/>
      <c r="AE8" s="65"/>
      <c r="AF8" s="65"/>
      <c r="AG8" s="65"/>
      <c r="AH8" s="65"/>
    </row>
    <row r="9" spans="1:36" x14ac:dyDescent="0.25">
      <c r="A9" s="71"/>
      <c r="B9" s="72"/>
      <c r="C9" s="392" t="s">
        <v>86</v>
      </c>
      <c r="D9" s="392"/>
      <c r="E9" s="392"/>
      <c r="F9" s="73"/>
      <c r="G9" s="74"/>
      <c r="H9" s="75"/>
      <c r="I9" s="389" t="s">
        <v>84</v>
      </c>
      <c r="J9" s="389"/>
      <c r="K9" s="389"/>
      <c r="L9" s="389"/>
      <c r="M9" s="390"/>
      <c r="N9" s="73"/>
      <c r="O9" s="77"/>
      <c r="P9" s="77"/>
      <c r="R9" s="78">
        <v>0.2</v>
      </c>
      <c r="S9" s="78">
        <v>0.4</v>
      </c>
      <c r="T9" s="78">
        <v>0.6</v>
      </c>
      <c r="U9" s="78">
        <v>0.8</v>
      </c>
      <c r="V9" s="79">
        <v>1</v>
      </c>
      <c r="W9" s="80"/>
      <c r="X9" s="80"/>
      <c r="Y9" s="80"/>
      <c r="Z9" s="80"/>
      <c r="AA9" s="80"/>
      <c r="AB9" s="80"/>
      <c r="AC9" s="80"/>
    </row>
    <row r="10" spans="1:36" ht="25.5" x14ac:dyDescent="0.2">
      <c r="A10" s="82" t="s">
        <v>0</v>
      </c>
      <c r="B10" s="83" t="s">
        <v>1</v>
      </c>
      <c r="C10" s="84" t="s">
        <v>2</v>
      </c>
      <c r="D10" s="84" t="s">
        <v>4</v>
      </c>
      <c r="E10" s="85" t="s">
        <v>120</v>
      </c>
      <c r="F10" s="73"/>
      <c r="G10" s="77"/>
      <c r="H10" s="86"/>
      <c r="I10" s="87" t="s">
        <v>62</v>
      </c>
      <c r="J10" s="87" t="s">
        <v>7</v>
      </c>
      <c r="K10" s="87" t="s">
        <v>5</v>
      </c>
      <c r="L10" s="87" t="s">
        <v>6</v>
      </c>
      <c r="M10" s="88" t="s">
        <v>70</v>
      </c>
      <c r="N10" s="73"/>
      <c r="O10" s="77"/>
      <c r="P10" s="77"/>
      <c r="Q10" s="89"/>
      <c r="R10" s="90" t="s">
        <v>62</v>
      </c>
      <c r="S10" s="90" t="s">
        <v>7</v>
      </c>
      <c r="T10" s="90" t="s">
        <v>5</v>
      </c>
      <c r="U10" s="90" t="s">
        <v>6</v>
      </c>
      <c r="V10" s="91" t="s">
        <v>70</v>
      </c>
      <c r="Y10" s="80"/>
      <c r="Z10" s="80"/>
      <c r="AA10" s="92"/>
      <c r="AB10" s="92"/>
      <c r="AC10" s="92"/>
      <c r="AD10" s="92"/>
      <c r="AE10" s="92"/>
      <c r="AF10" s="92"/>
      <c r="AG10" s="92"/>
      <c r="AH10" s="92"/>
      <c r="AI10" s="92"/>
      <c r="AJ10" s="92"/>
    </row>
    <row r="11" spans="1:36" ht="76.5" customHeight="1" x14ac:dyDescent="0.2">
      <c r="A11" s="93" t="str">
        <f>'2 CONTEXTO E IDENTIFICACIÓN'!A11</f>
        <v>R1</v>
      </c>
      <c r="B11" s="94" t="str">
        <f>+'2 CONTEXTO E IDENTIFICACIÓN'!E11</f>
        <v>Posibilidad de pérdida Económica y Reputacional Por falta de revision estado de documentos debido a la ausencia de Cronograma de digitalizacion y visitas al archivo</v>
      </c>
      <c r="C11" s="95" t="str">
        <f>+'3 PROBABIL E IMPACTO INHERENTE'!F11</f>
        <v>Media</v>
      </c>
      <c r="D11" s="95" t="str">
        <f>+'3 PROBABIL E IMPACTO INHERENTE'!N11</f>
        <v>Mayor</v>
      </c>
      <c r="E11" s="94" t="str">
        <f>+IF(C11=$Q$11,IF(D11=$R$10,$R$11,IF(D11=$S$10,$S$11,IF(D11=$T$10,$T$11,IF(D11=$U$10,$U$11,IF(D11=$V$10,$V$11))))),IF(C11=$Q$12,IF(D11=$R$10,$R$12,IF(D11=$S$10,$S$12,IF(D11=$T$10,$T$12,IF(D11=$U$10,$U$12,IF(D11=$V$10,$V$12))))),IF(C11=$Q$13,IF(D11=$R$10,$R$13,IF(D11=$S$10,$S$13,IF(D11=$T$10,$T$13,IF(D11=$U$10,$U$13,IF(D11=$V$10,$V$13))))),IF(C11=$Q$14,IF(D11=$R$10,$R$14,IF(D11=$S$10,$S$14,IF(D11=$T$10,$T$14,IF(D11=$U$10,$U$14,IF(D11=$V$10,$V$14))))),IF(C11=$Q$15,IF(D11=$R$10,$R$15,IF(D11=$S$10,$S$15,IF(D11=$T$10,$T$15,IF(D11=$U$10,$U$15,IF(D11=$V$10,$V$15))))),"")))))</f>
        <v>Alto</v>
      </c>
      <c r="F11" s="96"/>
      <c r="G11" s="395" t="s">
        <v>51</v>
      </c>
      <c r="H11" s="87" t="s">
        <v>59</v>
      </c>
      <c r="I11" s="97" t="str">
        <f>+IF(AND(C11=$Q$11,D11=$R$10),A11,"")&amp;" "&amp;IF(AND(C12=$Q$11,D12=$R$10),A12,"")&amp;" "&amp;IF(AND(C13=$Q$11,D13=$R$10),A13,"")&amp;" "&amp;IF(AND(C14=$Q$11,D14=$R$10),A14,"")&amp;" "&amp;IF(AND(C15=$Q$11,D15=$R$10),A15,"")&amp;" "&amp;IF(AND(C16=$Q$11,D16=$R$10),A16,"")&amp;" "&amp;IF(AND(C17=$Q$11,D17=$R$10),A17,"")&amp;" "&amp;IF(AND(C18=$Q$11,D18=$R$10),A18,"")&amp;" "&amp;IF(AND(C19=$Q$11,D19=$R$10),A19,"")&amp;" "&amp;IF(AND(C20=$Q$11,D20=$R$10),A20,"")&amp;" "&amp;IF(AND(C21=$Q$11,D21=$R$10),A21,"")&amp;" "&amp;IF(AND(C22=$Q$11,D22=$R$10),A22,"")&amp;" "&amp;IF(AND(C23=$Q$11,D23=$R$10),A23,"")&amp;" "&amp;IF(AND(C24=$Q$11,D24=$R$10),A24,"")&amp;" "&amp;IF(AND(C25=$Q$11,D25=$R$10),A25,"")&amp;" "&amp;IF(AND(C26=$Q$11,D26=$R$10),A26,"")&amp;" "&amp;IF(AND(C27=$Q$11,D27=$R$10),A27,"")&amp;" "&amp;IF(AND(C28=$Q$11,D28=$R$10),A28,"")&amp;" "&amp;IF(AND(C29=$Q$11,D29=$R$10),A29,"")&amp;" "&amp;IF(AND(C30=$Q$11,D30=$R$10),A30,"")</f>
        <v xml:space="preserve">                   </v>
      </c>
      <c r="J11" s="97" t="str">
        <f>+IF(AND(C11=$Q$11,D11=$S$10),A11,"")&amp;" "&amp;IF(AND(C12=$Q$11,D12=$S$10),A12,"")&amp;" "&amp;IF(AND(C13=$Q$11,D13=$S$10),A13,"")&amp;" "&amp;IF(AND(C14=$Q$11,D14=$S$10),A14,"")&amp;" "&amp;IF(AND(C15=$Q$11,D15=$S$10),A15,"")&amp;" "&amp;IF(AND(C16=$Q$11,D16=$S$10),A16,"")&amp;" "&amp;IF(AND(C17=$Q$11,D17=$S$10),A17,"")&amp;" "&amp;IF(AND(C18=$Q$11,D18=$S$10),A18,"")&amp;" "&amp;IF(AND(C19=$Q$11,D19=$S$10),A19,"")&amp;" "&amp;IF(AND(C20=$Q$11,D20=$S$10),A20,"")&amp;" "&amp;IF(AND(C21=$Q$11,D21=$S$10),A21,"")&amp;" "&amp;IF(AND(C22=$Q$11,D22=$S$10),A22,"")&amp;" "&amp;IF(AND(C23=$Q$11,D23=$S$10),A23,"")&amp;" "&amp;IF(AND(C24=$Q$11,D24=$S$10),A24,"")&amp;" "&amp;IF(AND(C25=$Q$11,D25=$S$10),A25,"")&amp;" "&amp;IF(AND(C26=$Q$11,D26=$S$10),A26,"")&amp;" "&amp;IF(AND(C27=$Q$11,D27=$S$10),A27,"")&amp;" "&amp;IF(AND(C28=$Q$11,D28=$S$10),A28,"")&amp;" "&amp;IF(AND(C29=$Q$11,D29=$S$10),A29,"")&amp;" "&amp;IF(AND(C30=$Q$11,D30=$S$10),A30,"")</f>
        <v xml:space="preserve">                   </v>
      </c>
      <c r="K11" s="97" t="str">
        <f>+IF(AND(C11=$Q$11,D11=$T$10),A11,"")&amp;" "&amp;IF(AND(C12=$Q$11,D12=$T$10),A12,"")&amp;" "&amp;IF(AND(C13=$Q$11,D13=$T$10),A13,"")&amp;" "&amp;IF(AND(C14=$Q$11,D14=$T$10),A14,"")&amp;" "&amp;IF(AND(C15=$Q$11,D15=$T$10),A15,"")&amp;" "&amp;IF(AND(C16=$Q$11,D16=$T$10),A16,"")&amp;" "&amp;IF(AND(C17=$Q$11,D17=$T$10),A17,"")&amp;" "&amp;IF(AND(C18=$Q$11,D18=$T$10),A18,"")&amp;" "&amp;IF(AND(C19=$Q$11,D19=$T$10),A19,"")&amp;" "&amp;IF(AND(C20=$Q$11,D20=$T$10),A20,"")&amp;" "&amp;IF(AND(C21=$Q$11,D21=$T$10),A21,"")&amp;" "&amp;IF(AND(C22=$Q$11,D22=$T$10),A22,"")&amp;" "&amp;IF(AND(C23=$Q$11,D23=$T$10),A23,"")&amp;" "&amp;IF(AND(C24=$Q$11,D24=$T$10),A24,"")&amp;" "&amp;IF(AND(C25=$Q$11,D25=$T$10),A25,"")&amp;" "&amp;IF(AND(C26=$Q$11,D26=$T$10),A26,"")&amp;" "&amp;IF(AND(C27=$Q$11,D27=$T$10),A27,"")&amp;" "&amp;IF(AND(C28=$Q$11,D28=$T$10),A28,"")&amp;" "&amp;IF(AND(C29=$Q$11,D29=$T$10),A29,"")&amp;" "&amp;IF(AND(C30=$Q$11,D30=$T$10),A30,"")</f>
        <v xml:space="preserve">                   </v>
      </c>
      <c r="L11" s="97" t="str">
        <f>+IF(AND(C11=$Q$11,D11=$U$10),A11,"")&amp;" "&amp;IF(AND(C12=$Q$11,D12=$U$10),A12,"")&amp;" "&amp;IF(AND(C13=$Q$11,D13=$U$10),A13,"")&amp;" "&amp;IF(AND(C14=$Q$11,D14=$U$10),A14,"")&amp;" "&amp;IF(AND(C15=$Q$11,D15=$U$10),A15,"")&amp;" "&amp;IF(AND(C16=$Q$11,D16=$U$10),A16,"")&amp;" "&amp;IF(AND(C17=$Q$11,D17=$U$10),A17,"")&amp;" "&amp;IF(AND(C18=$Q$11,D18=$U$10),A18,"")&amp;" "&amp;IF(AND(C19=$Q$11,D19=$U$10),A19,"")&amp;" "&amp;IF(AND(C20=$Q$11,D20=$U$10),A20,"")&amp;" "&amp;IF(AND(C21=$Q$11,D21=$U$10),A21,"")&amp;" "&amp;IF(AND(C22=$Q$11,D22=$U$10),A22,"")&amp;" "&amp;IF(AND(C23=$Q$11,D23=$U$10),A23,"")&amp;" "&amp;IF(AND(C24=$Q$11,D24=$U$10),A24,"")&amp;" "&amp;IF(AND(C25=$Q$11,D25=$U$10),A25,"")&amp;" "&amp;IF(AND(C26=$Q$11,D26=$U$10),A26,"")&amp;" "&amp;IF(AND(C27=$Q$11,D27=$U$10),A27,"")&amp;" "&amp;IF(AND(C28=$Q$11,D28=$U$10),A28,"")&amp;" "&amp;IF(AND(C29=$Q$11,D29=$U$10),A29,"")&amp;" "&amp;IF(AND(C30=$Q$11,D30=$U$10),A30,"")</f>
        <v xml:space="preserve">                   </v>
      </c>
      <c r="M11" s="98" t="str">
        <f>+IF(AND(C11=$Q$11,D11=$V$10),A11,"")&amp;" "&amp;IF(AND(C12=$Q$11,D12=$V$10),A12,"")&amp;" "&amp;IF(AND(C13=$Q$11,D13=$V$10),A13,"")&amp;" "&amp;IF(AND(C14=$Q$11,D14=$V$10),A14,"")&amp;" "&amp;IF(AND(C15=$Q$11,D15=$V$10),A15,"")&amp;" "&amp;IF(AND(C16=$Q$11,D16=$V$10),A16,"")&amp;" "&amp;IF(AND(C17=$Q$11,D17=$V$10),A17,"")&amp;" "&amp;IF(AND(C18=$Q$11,D18=$V$10),A18,"")&amp;" "&amp;IF(AND(C19=$Q$11,D19=$V$10),A19,"")&amp;" "&amp;IF(AND(C20=$Q$11,D20=$V$10),A20,"")&amp;" "&amp;IF(AND(C21=$Q$11,D21=$V$10),A21,"")&amp;" "&amp;IF(AND(C22=$Q$11,D22=$V$10),A22,"")&amp;" "&amp;IF(AND(C23=$Q$11,D23=$V$10),A23,"")&amp;" "&amp;IF(AND(C24=$Q$11,D24=$V$10),A24,"")&amp;" "&amp;IF(AND(C25=$Q$11,D25=$V$10),A25,"")&amp;" "&amp;IF(AND(C26=$Q$11,D26=$V$10),A26,"")&amp;" "&amp;IF(AND(C27=$Q$11,D27=$V$10),A27,"")&amp;" "&amp;IF(AND(C28=$Q$11,D28=$V$10),A28,"")&amp;" "&amp;IF(AND(C29=$Q$11,D29=$V$10),A29,"")&amp;" "&amp;IF(AND(C30=$Q$11,D30=$V$10),A30,"")</f>
        <v xml:space="preserve">                   </v>
      </c>
      <c r="N11" s="96"/>
      <c r="O11" s="393" t="s">
        <v>51</v>
      </c>
      <c r="P11" s="99">
        <v>1</v>
      </c>
      <c r="Q11" s="90" t="s">
        <v>59</v>
      </c>
      <c r="R11" s="97" t="s">
        <v>82</v>
      </c>
      <c r="S11" s="97" t="s">
        <v>82</v>
      </c>
      <c r="T11" s="97" t="s">
        <v>82</v>
      </c>
      <c r="U11" s="97" t="s">
        <v>82</v>
      </c>
      <c r="V11" s="98" t="s">
        <v>81</v>
      </c>
      <c r="Y11" s="80"/>
      <c r="Z11" s="80"/>
      <c r="AA11" s="92"/>
      <c r="AB11" s="92"/>
      <c r="AC11" s="92"/>
      <c r="AD11" s="100"/>
      <c r="AE11" s="100"/>
      <c r="AF11" s="100"/>
      <c r="AG11" s="100"/>
      <c r="AH11" s="100"/>
      <c r="AI11" s="92"/>
      <c r="AJ11" s="92"/>
    </row>
    <row r="12" spans="1:36" ht="33.75" customHeight="1" x14ac:dyDescent="0.2">
      <c r="A12" s="93" t="str">
        <f>'2 CONTEXTO E IDENTIFICACIÓN'!A12</f>
        <v>R2</v>
      </c>
      <c r="B12" s="94" t="str">
        <f>+'2 CONTEXTO E IDENTIFICACIÓN'!E12</f>
        <v>Posibilidad de pérdida Económica y Reputacional  por Listas de chequeo desactualizadas debido a expedientes incompletos, organización de expedientes sobre el tiempo.</v>
      </c>
      <c r="C12" s="95" t="str">
        <f>+'3 PROBABIL E IMPACTO INHERENTE'!F12</f>
        <v>Media</v>
      </c>
      <c r="D12" s="95" t="str">
        <f>+'3 PROBABIL E IMPACTO INHERENTE'!N12</f>
        <v>Mayor</v>
      </c>
      <c r="E12" s="94" t="str">
        <f>+IF(C12=$Q$11,IF(D12=$R$10,$R$11,IF(D12=$S$10,$S$11,IF(D12=$T$10,$T$11,IF(D12=$U$10,$U$11,IF(D12=$V$10,$V$11))))),IF(C12=$Q$12,IF(D12=$R$10,$R$12,IF(D12=$S$10,$S$12,IF(D12=$T$10,$T$12,IF(D12=$U$10,$U$12,IF(D12=$V$10,$V$12))))),IF(C12=$Q$13,IF(D12=$R$10,$R$13,IF(D12=$S$10,$S$13,IF(D12=$T$10,$T$13,IF(D12=$U$10,$U$13,IF(D12=$V$10,$V$13))))),IF(C12=$Q$14,IF(D12=$R$10,$R$14,IF(D12=$S$10,$S$14,IF(D12=$T$10,$T$14,IF(D12=$U$10,$U$14,IF(D12=$V$10,$V$14))))),IF(C12=$Q$15,IF(D12=$R$10,$R$15,IF(D12=$S$10,$S$15,IF(D12=$T$10,$T$15,IF(D12=$U$10,$U$15,IF(D12=$V$10,$V$15))))),"")))))</f>
        <v>Alto</v>
      </c>
      <c r="F12" s="96"/>
      <c r="G12" s="395"/>
      <c r="H12" s="87" t="s">
        <v>58</v>
      </c>
      <c r="I12" s="101" t="str">
        <f>+IF(AND(C11=$Q$12,D11=$R$10),A11,"")&amp;" "&amp;IF(AND(C12=$Q$12,D12=$R$10),A12,"")&amp;" "&amp;IF(AND(C13=$Q$12,D13=$R$10),A13,"")&amp;" "&amp;IF(AND(C14=$Q$12,D14=$R$10),A14,"")&amp;" "&amp;IF(AND(C15=$Q$12,D15=$R$10),A15,"")&amp;" "&amp;IF(AND(C16=$Q$12,D16=$R$10),A16,"")&amp;" "&amp;IF(AND(C17=$Q$12,D17=$R$10),A17,"")&amp;" "&amp;IF(AND(C18=$Q$12,D18=$R$10),A18,"")&amp;" "&amp;IF(AND(C19=$Q$12,D19=$R$10),A19,"")&amp;" "&amp;IF(AND(C20=$Q$12,D20=$R$10),A20,"")&amp;" "&amp;IF(AND(C21=$Q$12,D21=$R$10),A21,"")&amp;" "&amp;IF(AND(C22=$Q$12,D22=$R$10),A22,"")&amp;" "&amp;IF(AND(C23=$Q$12,D23=$R$10),A23,"")&amp;" "&amp;IF(AND(C24=$Q$12,D24=$R$10),A24,"")&amp;" "&amp;IF(AND(C25=$Q$12,D25=$R$10),A25,"")&amp;" "&amp;IF(AND(C26=$Q$12,D26=$R$10),A26,"")&amp;" "&amp;IF(AND(C27=$Q$12,D27=$R$10),A27,"")&amp;" "&amp;IF(AND(C28=$Q$12,D28=$R$10),A28,"")&amp;" "&amp;IF(AND(C29=$Q$12,D29=$R$10),A29,"")&amp;" "&amp;IF(AND(C30=$Q$12,D30=$R$10),A30,"")</f>
        <v xml:space="preserve">                   </v>
      </c>
      <c r="J12" s="101" t="str">
        <f>+IF(AND(C11=$Q$12,D11=$S$10),A11,"")&amp;" "&amp;IF(AND(C12=$Q$12,D12=$S$10),A12,"")&amp;" "&amp;IF(AND(C13=$Q$12,D13=$S$10),A13,"")&amp;" "&amp;IF(AND(C14=$Q$12,D14=$S$10),A14,"")&amp;" "&amp;IF(AND(C15=$Q$12,D15=$S$10),A15,"")&amp;" "&amp;IF(AND(C16=$Q$12,D16=$S$10),A16,"")&amp;" "&amp;IF(AND(C17=$Q$12,D17=$S$10),A17,"")&amp;" "&amp;IF(AND(C18=$Q$12,D18=$S$10),A18,"")&amp;" "&amp;IF(AND(C19=$Q$12,D19=$S$10),A19,"")&amp;" "&amp;IF(AND(C20=$Q$12,D20=$S$10),A20,"")&amp;" "&amp;IF(AND(C21=$Q$12,D21=$S$10),A21,"")&amp;" "&amp;IF(AND(C22=$Q$12,D22=$S$10),A22,"")&amp;" "&amp;IF(AND(C23=$Q$12,D23=$S$10),A23,"")&amp;" "&amp;IF(AND(C24=$Q$12,D24=$S$10),A24,"")&amp;" "&amp;IF(AND(C25=$Q$12,D25=$S$10),A25,"")&amp;" "&amp;IF(AND(C26=$Q$12,D26=$S$10),A26,"")&amp;" "&amp;IF(AND(C27=$Q$12,D27=$S$10),A27,"")&amp;" "&amp;IF(AND(C28=$Q$12,D28=$S$10),A28,"")&amp;" "&amp;IF(AND(C29=$Q$12,D29=$S$10),A29,"")&amp;" "&amp;IF(AND(C30=$Q$12,D30=$S$10),A30,"")</f>
        <v xml:space="preserve">                   </v>
      </c>
      <c r="K12" s="97" t="str">
        <f>+IF(AND(C11=$Q$12,D11=$T$10),A11,"")&amp;" "&amp;IF(AND(C12=$Q$12,D12=$T$10),A12,"")&amp;" "&amp;IF(AND(C13=$Q$12,D13=$T$10),A13,"")&amp;" "&amp;IF(AND(C14=$Q$12,D14=$T$10),A14,"")&amp;" "&amp;IF(AND(C15=$Q$12,D15=$T$10),A15,"")&amp;" "&amp;IF(AND(C16=$Q$12,D16=$T$10),A16,"")&amp;" "&amp;IF(AND(C17=$Q$12,D17=$T$10),A17,"")&amp;" "&amp;IF(AND(C18=$Q$12,D18=$T$10),A18,"")&amp;" "&amp;IF(AND(C19=$Q$12,D19=$T$10),A19,"")&amp;" "&amp;IF(AND(C20=$Q$12,D20=$T$10),A20,"")&amp;" "&amp;IF(AND(C21=$Q$12,D21=$T$10),A21,"")&amp;" "&amp;IF(AND(C22=$Q$12,D22=$T$10),A22,"")&amp;" "&amp;IF(AND(C23=$Q$12,D23=$T$10),A23,"")&amp;" "&amp;IF(AND(C24=$Q$12,D24=$T$10),A24,"")&amp;" "&amp;IF(AND(C25=$Q$12,D25=$T$10),A25,"")&amp;" "&amp;IF(AND(C26=$Q$12,D26=$T$10),A26,"")&amp;" "&amp;IF(AND(C27=$Q$12,D27=$T$10),A27,"")&amp;" "&amp;IF(AND(C28=$Q$12,D28=$T$10),A28,"")&amp;" "&amp;IF(AND(C29=$Q$12,D29=$T$10),A29,"")&amp;" "&amp;IF(AND(C30=$Q$12,D30=$T$10),A30,"")</f>
        <v xml:space="preserve">                   </v>
      </c>
      <c r="L12" s="97" t="str">
        <f>+IF(AND(C11=$Q$12,D11=$U$10),A11,"")&amp;" "&amp;IF(AND(C12=$Q$12,D12=$U$10),A12,"")&amp;" "&amp;IF(AND(C13=$Q$12,D13=$U$10),A13,"")&amp;" "&amp;IF(AND(C14=$Q$12,D14=$U$10),A14,"")&amp;" "&amp;IF(AND(C15=$Q$12,D15=$U$10),A15,"")&amp;" "&amp;IF(AND(C16=$Q$12,D16=$U$10),A16,"")&amp;" "&amp;IF(AND(C17=$Q$12,D17=$U$10),A17,"")&amp;" "&amp;IF(AND(C18=$Q$12,D18=$U$10),A18,"")&amp;" "&amp;IF(AND(C19=$Q$12,D19=$U$10),A19,"")&amp;" "&amp;IF(AND(C20=$Q$12,D20=$U$10),A20,"")&amp;" "&amp;IF(AND(C21=$Q$12,D21=$U$10),A21,"")&amp;" "&amp;IF(AND(C22=$Q$12,D22=$U$10),A22,"")&amp;" "&amp;IF(AND(C23=$Q$12,D23=$U$10),A23,"")&amp;" "&amp;IF(AND(C24=$Q$12,D24=$U$10),A24,"")&amp;" "&amp;IF(AND(C25=$Q$12,D25=$U$10),A25,"")&amp;" "&amp;IF(AND(C26=$Q$12,D26=$U$10),A26,"")&amp;" "&amp;IF(AND(C27=$Q$12,D27=$U$10),A27,"")&amp;" "&amp;IF(AND(C28=$Q$12,D28=$U$10),A28,"")&amp;" "&amp;IF(AND(C29=$Q$12,D29=$U$10),A29,"")&amp;" "&amp;IF(AND(C30=$Q$12,D30=$U$10),A30,"")</f>
        <v xml:space="preserve">                   </v>
      </c>
      <c r="M12" s="98" t="str">
        <f>+IF(AND(C11=$Q$12,D11=$V$10),A11,"")&amp;" "&amp;IF(AND(C12=$Q$12,D12=$V$10),A12,"")&amp;" "&amp;IF(AND(C13=$Q$12,D13=$V$10),A13,"")&amp;" "&amp;IF(AND(C14=$Q$12,D14=$V$10),A14,"")&amp;" "&amp;IF(AND(C15=$Q$12,D15=$V$10),A15,"")&amp;" "&amp;IF(AND(C16=$Q$12,D16=$V$10),A16,"")&amp;" "&amp;IF(AND(C17=$Q$12,D17=$V$10),A17,"")&amp;" "&amp;IF(AND(C18=$Q$12,D18=$V$10),A18,"")&amp;" "&amp;IF(AND(C19=$Q$12,D19=$V$10),A19,"")&amp;" "&amp;IF(AND(C20=$Q$12,D20=$V$10),A20,"")&amp;" "&amp;IF(AND(C21=$Q$12,D21=$V$10),A21,"")&amp;" "&amp;IF(AND(C22=$Q$12,D22=$V$10),A22,"")&amp;" "&amp;IF(AND(C23=$Q$12,D23=$V$10),A23,"")&amp;" "&amp;IF(AND(C24=$Q$12,D24=$V$10),A24,"")&amp;" "&amp;IF(AND(C25=$Q$12,D25=$V$10),A25,"")&amp;" "&amp;IF(AND(C26=$Q$12,D26=$V$10),A26,"")&amp;" "&amp;IF(AND(C27=$Q$12,D27=$V$10),A27,"")&amp;" "&amp;IF(AND(C28=$Q$12,D28=$V$10),A28,"")&amp;" "&amp;IF(AND(C29=$Q$12,D29=$V$10),A29,"")&amp;" "&amp;IF(AND(C30=$Q$12,D30=$V$10),A30,"")</f>
        <v xml:space="preserve">                   </v>
      </c>
      <c r="N12" s="96"/>
      <c r="O12" s="393"/>
      <c r="P12" s="99">
        <v>0.8</v>
      </c>
      <c r="Q12" s="90" t="s">
        <v>58</v>
      </c>
      <c r="R12" s="101" t="s">
        <v>5</v>
      </c>
      <c r="S12" s="101" t="s">
        <v>5</v>
      </c>
      <c r="T12" s="97" t="s">
        <v>82</v>
      </c>
      <c r="U12" s="97" t="s">
        <v>82</v>
      </c>
      <c r="V12" s="98" t="s">
        <v>81</v>
      </c>
      <c r="Y12" s="80"/>
      <c r="Z12" s="80"/>
      <c r="AA12" s="92"/>
      <c r="AB12" s="102"/>
      <c r="AC12" s="103"/>
      <c r="AD12" s="100"/>
      <c r="AE12" s="100"/>
      <c r="AF12" s="100"/>
      <c r="AG12" s="100"/>
      <c r="AH12" s="100"/>
      <c r="AI12" s="92"/>
      <c r="AJ12" s="92"/>
    </row>
    <row r="13" spans="1:36" ht="33.75" customHeight="1" x14ac:dyDescent="0.2">
      <c r="A13" s="93" t="str">
        <f>'2 CONTEXTO E IDENTIFICACIÓN'!A13</f>
        <v>R3</v>
      </c>
      <c r="B13" s="94" t="str">
        <f>+'2 CONTEXTO E IDENTIFICACIÓN'!E13</f>
        <v>Posibilidad de pérdida Económica y Reputacional por no publicar dentro de los términos de ley  los trámites contractuales que se requieren en los sistemas electrónicos de contratación autorizados, debido a la falta de seguimiento, control y verificación</v>
      </c>
      <c r="C13" s="95" t="str">
        <f>+'3 PROBABIL E IMPACTO INHERENTE'!F13</f>
        <v>Media</v>
      </c>
      <c r="D13" s="95" t="str">
        <f>+'3 PROBABIL E IMPACTO INHERENTE'!N13</f>
        <v>Catastrófico</v>
      </c>
      <c r="E13" s="94" t="str">
        <f>+IF(C13=$Q$11,IF(D13=$R$10,$R$11,IF(D13=$S$10,$S$11,IF(D13=$T$10,$T$11,IF(D13=$U$10,$U$11,IF(D13=$V$10,$V$11))))),IF(C13=$Q$12,IF(D13=$R$10,$R$12,IF(D13=$S$10,$S$12,IF(D13=$T$10,$T$12,IF(D13=$U$10,$U$12,IF(D13=$V$10,$V$12))))),IF(C13=$Q$13,IF(D13=$R$10,$R$13,IF(D13=$S$10,$S$13,IF(D13=$T$10,$T$13,IF(D13=$U$10,$U$13,IF(D13=$V$10,$V$13))))),IF(C13=$Q$14,IF(D13=$R$10,$R$14,IF(D13=$S$10,$S$14,IF(D13=$T$10,$T$14,IF(D13=$U$10,$U$14,IF(D13=$V$10,$V$14))))),IF(C13=$Q$15,IF(D13=$R$10,$R$15,IF(D13=$S$10,$S$15,IF(D13=$T$10,$T$15,IF(D13=$U$10,$U$15,IF(D13=$V$10,$V$15))))),"")))))</f>
        <v>Extremo</v>
      </c>
      <c r="F13" s="96"/>
      <c r="G13" s="395"/>
      <c r="H13" s="87" t="s">
        <v>56</v>
      </c>
      <c r="I13" s="101" t="str">
        <f>+IF(AND(C11=$Q$13,D11=$R$10),A11,"")&amp;" "&amp;IF(AND(C12=$Q$13,D12=$R$10),A12,"")&amp;" "&amp;IF(AND(C13=$Q$13,D13=$R$10),A13,"")&amp;" "&amp;IF(AND(C14=$Q$13,D14=$R$10),A14,"")&amp;" "&amp;IF(AND(C15=$Q$13,D15=$R$10),A15,"")&amp;" "&amp;IF(AND(C16=$Q$13,D16=$R$10),A16,"")&amp;" "&amp;IF(AND(C17=$Q$13,D17=$R$10),A17,"")&amp;" "&amp;IF(AND(C18=$Q$13,D18=$R$10),A18,"")&amp;" "&amp;IF(AND(C19=$Q$13,D19=$R$10),A19,"")&amp;" "&amp;IF(AND(C20=$Q$13,D20=$R$10),A20,"")&amp;" "&amp;IF(AND(C21=$Q$13,D21=$R$10),A21,"")&amp;" "&amp;IF(AND(C22=$Q$13,D22=$R$10),A22,"")&amp;" "&amp;IF(AND(C23=$Q$13,D23=$R$10),A23,"")&amp;" "&amp;IF(AND(C24=$Q$13,D24=$R$10),A24,"")&amp;" "&amp;IF(AND(C25=$Q$13,D25=$R$10),A25,"")&amp;" "&amp;IF(AND(C26=$Q$13,D26=$R$10),A26,"")&amp;" "&amp;IF(AND(C27=$Q$13,D27=$R$10),A27,"")&amp;" "&amp;IF(AND(C28=$Q$13,D28=$R$10),A28,"")&amp;" "&amp;IF(AND(C29=$Q$13,D29=$R$10),A29,"")&amp;" "&amp;IF(AND(C30=$Q$13,D30=$R$10),A30,"")</f>
        <v xml:space="preserve">      R7   R10 R11 R12  R14 R15 R16 R17   </v>
      </c>
      <c r="J13" s="101" t="str">
        <f>+IF(AND(C11=$Q$13,D11=$S$10),A11,"")&amp;" "&amp;IF(AND(C12=$Q$13,D12=$S$10),A12,"")&amp;" "&amp;IF(AND(C13=$Q$13,D13=$S$10),A13,"")&amp;" "&amp;IF(AND(C14=$Q$13,D14=$S$10),A14,"")&amp;" "&amp;IF(AND(C15=$Q$13,D15=$S$10),A15,"")&amp;" "&amp;IF(AND(C16=$Q$13,D16=$S$10),A16,"")&amp;" "&amp;IF(AND(C17=$Q$13,D17=$S$10),A17,"")&amp;" "&amp;IF(AND(C18=$Q$13,D18=$S$10),A18,"")&amp;" "&amp;IF(AND(C19=$Q$13,D19=$S$10),A19,"")&amp;" "&amp;IF(AND(C20=$Q$13,D20=$S$10),A20,"")&amp;" "&amp;IF(AND(C21=$Q$13,D21=$S$10),A21,"")&amp;" "&amp;IF(AND(C22=$Q$13,D22=$S$10),A22,"")&amp;" "&amp;IF(AND(C23=$Q$13,D23=$S$10),A23,"")&amp;" "&amp;IF(AND(C24=$Q$13,D24=$S$10),A24,"")&amp;" "&amp;IF(AND(C25=$Q$13,D25=$S$10),A25,"")&amp;" "&amp;IF(AND(C26=$Q$13,D26=$S$10),A26,"")&amp;" "&amp;IF(AND(C27=$Q$13,D27=$S$10),A27,"")&amp;" "&amp;IF(AND(C28=$Q$13,D28=$S$10),A28,"")&amp;" "&amp;IF(AND(C29=$Q$13,D29=$S$10),A29,"")&amp;" "&amp;IF(AND(C30=$Q$13,D30=$S$10),A30,"")</f>
        <v xml:space="preserve">            R13       </v>
      </c>
      <c r="K13" s="101" t="str">
        <f>+IF(AND(C11=$Q$13,D11=$T$10),A11,"")&amp;" "&amp;IF(AND(C12=$Q$13,D12=$T$10),A12,"")&amp;" "&amp;IF(AND(C13=$Q$13,D13=$T$10),A13,"")&amp;" "&amp;IF(AND(C14=$Q$13,D14=$T$10),A14,"")&amp;" "&amp;IF(AND(C15=$Q$13,D15=$T$10),A15,"")&amp;" "&amp;IF(AND(C16=$Q$13,D16=$T$10),A16,"")&amp;" "&amp;IF(AND(C17=$Q$13,D17=$T$10),A17,"")&amp;" "&amp;IF(AND(C18=$Q$13,D18=$T$10),A18,"")&amp;" "&amp;IF(AND(C19=$Q$13,D19=$T$10),A19,"")&amp;" "&amp;IF(AND(C20=$Q$13,D20=$T$10),A20,"")&amp;" "&amp;IF(AND(C21=$Q$13,D21=$T$10),A21,"")&amp;" "&amp;IF(AND(C22=$Q$13,D22=$T$10),A22,"")&amp;" "&amp;IF(AND(C23=$Q$13,D23=$T$10),A23,"")&amp;" "&amp;IF(AND(C24=$Q$13,D24=$T$10),A24,"")&amp;" "&amp;IF(AND(C25=$Q$13,D25=$T$10),A25,"")&amp;" "&amp;IF(AND(C26=$Q$13,D26=$T$10),A26,"")&amp;" "&amp;IF(AND(C27=$Q$13,D27=$T$10),A27,"")&amp;" "&amp;IF(AND(C28=$Q$13,D28=$T$10),A28,"")&amp;" "&amp;IF(AND(C29=$Q$13,D29=$T$10),A29,"")&amp;" "&amp;IF(AND(C30=$Q$13,D30=$T$10),A30,"")</f>
        <v xml:space="preserve">       R8 R9           </v>
      </c>
      <c r="L13" s="97" t="str">
        <f>+IF(AND(C11=$Q$13,D11=$U$10),A11,"")&amp;" "&amp;IF(AND(C12=$Q$13,D12=$U$10),A12,"")&amp;" "&amp;IF(AND(C13=$Q$13,D13=$U$10),A13,"")&amp;" "&amp;IF(AND(C14=$Q$13,D14=$U$10),A14,"")&amp;" "&amp;IF(AND(C15=$Q$13,D15=$U$10),A15,"")&amp;" "&amp;IF(AND(C16=$Q$13,D16=$U$10),A16,"")&amp;" "&amp;IF(AND(C17=$Q$13,D17=$U$10),A17,"")&amp;" "&amp;IF(AND(C18=$Q$13,D18=$U$10),A18,"")&amp;" "&amp;IF(AND(C19=$Q$13,D19=$U$10),A19,"")&amp;" "&amp;IF(AND(C20=$Q$13,D20=$U$10),A20,"")&amp;" "&amp;IF(AND(C21=$Q$13,D21=$U$10),A21,"")&amp;" "&amp;IF(AND(C22=$Q$13,D22=$U$10),A22,"")&amp;" "&amp;IF(AND(C23=$Q$13,D23=$U$10),A23,"")&amp;" "&amp;IF(AND(C24=$Q$13,D24=$U$10),A24,"")&amp;" "&amp;IF(AND(C25=$Q$13,D25=$U$10),A25,"")&amp;" "&amp;IF(AND(C26=$Q$13,D26=$U$10),A26,"")&amp;" "&amp;IF(AND(C27=$Q$13,D27=$U$10),A27,"")&amp;" "&amp;IF(AND(C28=$Q$13,D28=$U$10),A28,"")&amp;" "&amp;IF(AND(C29=$Q$13,D29=$U$10),A29,"")&amp;" "&amp;IF(AND(C30=$Q$13,D30=$U$10),A30,"")</f>
        <v xml:space="preserve">R1 R2   R5 R6              </v>
      </c>
      <c r="M13" s="98" t="str">
        <f>+IF(AND(C11=$Q$13,D11=$V$10),A11,"")&amp;" "&amp;IF(AND(C12=$Q$13,D12=$V$10),A12,"")&amp;" "&amp;IF(AND(C13=$Q$13,D13=$V$10),A13,"")&amp;" "&amp;IF(AND(C14=$Q$13,D14=$V$10),A14,"")&amp;" "&amp;IF(AND(C15=$Q$13,D15=$V$10),A15,"")&amp;" "&amp;IF(AND(C16=$Q$13,D16=$V$10),A16,"")&amp;" "&amp;IF(AND(C17=$Q$13,D17=$V$10),A17,"")&amp;" "&amp;IF(AND(C18=$Q$13,D18=$V$10),A18,"")&amp;" "&amp;IF(AND(C19=$Q$13,D19=$V$10),A19,"")&amp;" "&amp;IF(AND(C20=$Q$13,D20=$V$10),A20,"")&amp;" "&amp;IF(AND(C21=$Q$13,D21=$V$10),A21,"")&amp;" "&amp;IF(AND(C22=$Q$13,D22=$V$10),A22,"")&amp;" "&amp;IF(AND(C23=$Q$13,D23=$V$10),A23,"")&amp;" "&amp;IF(AND(C24=$Q$13,D24=$V$10),A24,"")&amp;" "&amp;IF(AND(C25=$Q$13,D25=$V$10),A25,"")&amp;" "&amp;IF(AND(C26=$Q$13,D26=$V$10),A26,"")&amp;" "&amp;IF(AND(C27=$Q$13,D27=$V$10),A27,"")&amp;" "&amp;IF(AND(C28=$Q$13,D28=$V$10),A28,"")&amp;" "&amp;IF(AND(C29=$Q$13,D29=$V$10),A29,"")&amp;" "&amp;IF(AND(C30=$Q$13,D30=$V$10),A30,"")</f>
        <v xml:space="preserve">  R3 R4                </v>
      </c>
      <c r="N13" s="96"/>
      <c r="O13" s="393"/>
      <c r="P13" s="99">
        <v>0.6</v>
      </c>
      <c r="Q13" s="90" t="s">
        <v>56</v>
      </c>
      <c r="R13" s="101" t="s">
        <v>5</v>
      </c>
      <c r="S13" s="101" t="s">
        <v>5</v>
      </c>
      <c r="T13" s="101" t="s">
        <v>5</v>
      </c>
      <c r="U13" s="97" t="s">
        <v>82</v>
      </c>
      <c r="V13" s="98" t="s">
        <v>81</v>
      </c>
      <c r="Y13" s="80"/>
      <c r="Z13" s="80"/>
      <c r="AA13" s="92"/>
      <c r="AB13" s="102"/>
      <c r="AC13" s="103"/>
      <c r="AD13" s="100"/>
      <c r="AE13" s="100"/>
      <c r="AF13" s="100"/>
      <c r="AG13" s="100"/>
      <c r="AH13" s="104"/>
      <c r="AI13" s="92"/>
      <c r="AJ13" s="92"/>
    </row>
    <row r="14" spans="1:36" ht="33.75" customHeight="1" x14ac:dyDescent="0.2">
      <c r="A14" s="93" t="str">
        <f>'2 CONTEXTO E IDENTIFICACIÓN'!A14</f>
        <v>R4</v>
      </c>
      <c r="B14" s="94" t="str">
        <f>+'2 CONTEXTO E IDENTIFICACIÓN'!E14</f>
        <v>Posibilidad de pérdida Reputacional por no dar respuesta de fondo a los PQRSD dentro los términos legales debido a falta de seguimiento y control por parte de los funcionarios responsables</v>
      </c>
      <c r="C14" s="95" t="str">
        <f>+'3 PROBABIL E IMPACTO INHERENTE'!F14</f>
        <v>Media</v>
      </c>
      <c r="D14" s="95" t="str">
        <f>+'3 PROBABIL E IMPACTO INHERENTE'!N14</f>
        <v>Catastrófico</v>
      </c>
      <c r="E14" s="94" t="str">
        <f t="shared" ref="E14:E30" si="0">+IF(C14=$Q$11,IF(D14=$R$10,$R$11,IF(D14=$S$10,$S$11,IF(D14=$T$10,$T$11,IF(D14=$U$10,$U$11,IF(D14=$V$10,$V$11))))),IF(C14=$Q$12,IF(D14=$R$10,$R$12,IF(D14=$S$10,$S$12,IF(D14=$T$10,$T$12,IF(D14=$U$10,$U$12,IF(D14=$V$10,$V$12))))),IF(C14=$Q$13,IF(D14=$R$10,$R$13,IF(D14=$S$10,$S$13,IF(D14=$T$10,$T$13,IF(D14=$U$10,$U$13,IF(D14=$V$10,$V$13))))),IF(C14=$Q$14,IF(D14=$R$10,$R$14,IF(D14=$S$10,$S$14,IF(D14=$T$10,$T$14,IF(D14=$U$10,$U$14,IF(D14=$V$10,$V$14))))),IF(C14=$Q$15,IF(D14=$R$10,$R$15,IF(D14=$S$10,$S$15,IF(D14=$T$10,$T$15,IF(D14=$U$10,$U$15,IF(D14=$V$10,$V$15))))),"")))))</f>
        <v>Extremo</v>
      </c>
      <c r="F14" s="96"/>
      <c r="G14" s="395"/>
      <c r="H14" s="87" t="s">
        <v>54</v>
      </c>
      <c r="I14" s="105" t="str">
        <f>+IF(AND(C11=$Q$14,D11=$R$10),A11,"")&amp;" "&amp;IF(AND(C12=$Q$14,D12=$R$10),A12,"")&amp;" "&amp;IF(AND(C13=$Q$14,D13=$R$10),A13,"")&amp;" "&amp;IF(AND(C14=$Q$14,D14=$R$10),A14,"")&amp;" "&amp;IF(AND(C15=$Q$14,D15=$R$10),A15,"")&amp;" "&amp;IF(AND(C16=$Q$14,D16=$R$10),A16,"")&amp;" "&amp;IF(AND(C17=$Q$14,D17=$R$10),A17,"")&amp;" "&amp;IF(AND(C18=$Q$14,D18=$R$10),A18,"")&amp;" "&amp;IF(AND(C19=$Q$14,D19=$R$10),A19,"")&amp;" "&amp;IF(AND(C20=$Q$14,D20=$R$10),A20,"")&amp;" "&amp;IF(AND(C21=$Q$14,D21=$R$10),A21,"")&amp;" "&amp;IF(AND(C22=$Q$14,D22=$R$10),A22,"")&amp;" "&amp;IF(AND(C23=$Q$14,D23=$R$10),A23,"")&amp;" "&amp;IF(AND(C24=$Q$14,D24=$R$10),A24,"")&amp;" "&amp;IF(AND(C25=$Q$14,D25=$R$10),A25,"")&amp;" "&amp;IF(AND(C26=$Q$14,D26=$R$10),A26,"")&amp;" "&amp;IF(AND(C27=$Q$14,D27=$R$10),A27,"")&amp;" "&amp;IF(AND(C28=$Q$14,D28=$R$10),A28,"")&amp;" "&amp;IF(AND(C29=$Q$14,D29=$R$10),A29,"")&amp;" "&amp;IF(AND(C30=$Q$14,D30=$R$10),A30,"")</f>
        <v xml:space="preserve">                   </v>
      </c>
      <c r="J14" s="101" t="str">
        <f>+IF(AND(C11=$Q$14,D11=$S$10),A11,"")&amp;" "&amp;IF(AND(C12=$Q$14,D12=$S$10),A12,"")&amp;" "&amp;IF(AND(C13=$Q$14,D13=$S$10),A13,"")&amp;" "&amp;IF(AND(C14=$Q$14,D14=$S$10),A14,"")&amp;" "&amp;IF(AND(C15=$Q$14,D15=$S$10),A15,"")&amp;" "&amp;IF(AND(C16=$Q$14,D16=$S$10),A16,"")&amp;" "&amp;IF(AND(C17=$Q$14,D17=$S$10),A17,"")&amp;" "&amp;IF(AND(C18=$Q$14,D18=$S$10),A18,"")&amp;" "&amp;IF(AND(C19=$Q$14,D19=$S$10),A19,"")&amp;" "&amp;IF(AND(C20=$Q$14,D20=$S$10),A20,"")&amp;" "&amp;IF(AND(C21=$Q$14,D21=$S$10),A21,"")&amp;" "&amp;IF(AND(C22=$Q$14,D22=$S$10),A22,"")&amp;" "&amp;IF(AND(C23=$Q$14,D23=$S$10),A23,"")&amp;" "&amp;IF(AND(C24=$Q$14,D24=$S$10),A24,"")&amp;" "&amp;IF(AND(C25=$Q$14,D25=$S$10),A25,"")&amp;" "&amp;IF(AND(C26=$Q$14,D26=$S$10),A26,"")&amp;" "&amp;IF(AND(C27=$Q$14,D27=$S$10),A27,"")&amp;" "&amp;IF(AND(C28=$Q$14,D28=$S$10),A28,"")&amp;" "&amp;IF(AND(C29=$Q$14,D29=$S$10),A29,"")&amp;" "&amp;IF(AND(C30=$Q$14,D30=$S$10),A30,"")</f>
        <v xml:space="preserve">                   </v>
      </c>
      <c r="K14" s="101" t="str">
        <f>+IF(AND(C11=$Q$14,D11=$T$10),A11,"")&amp;" "&amp;IF(AND(C12=$Q$14,D12=$T$10),A12,"")&amp;" "&amp;IF(AND(C13=$Q$14,D13=$T$10),A13,"")&amp;" "&amp;IF(AND(C14=$Q$14,D14=$T$10),A14,"")&amp;" "&amp;IF(AND(C15=$Q$14,D15=$T$10),A15,"")&amp;" "&amp;IF(AND(C16=$Q$14,D16=$T$10),A16,"")&amp;" "&amp;IF(AND(C17=$Q$14,D17=$T$10),A17,"")&amp;" "&amp;IF(AND(C18=$Q$14,D18=$T$10),A18,"")&amp;" "&amp;IF(AND(C19=$Q$14,D19=$T$10),A19,"")&amp;" "&amp;IF(AND(C20=$Q$14,D20=$T$10),A20,"")&amp;" "&amp;IF(AND(C21=$Q$14,D21=$T$10),A21,"")&amp;" "&amp;IF(AND(C22=$Q$14,D22=$T$10),A22,"")&amp;" "&amp;IF(AND(C23=$Q$14,D23=$T$10),A23,"")&amp;" "&amp;IF(AND(C24=$Q$14,D24=$T$10),A24,"")&amp;" "&amp;IF(AND(C25=$Q$14,D25=$T$10),A25,"")&amp;" "&amp;IF(AND(C26=$Q$14,D26=$T$10),A26,"")&amp;" "&amp;IF(AND(C27=$Q$14,D27=$T$10),A27,"")&amp;" "&amp;IF(AND(C28=$Q$14,D28=$T$10),A28,"")&amp;" "&amp;IF(AND(C29=$Q$14,D29=$T$10),A29,"")&amp;" "&amp;IF(AND(C30=$Q$14,D30=$T$10),A30,"")</f>
        <v xml:space="preserve">                   </v>
      </c>
      <c r="L14" s="97" t="str">
        <f>+IF(AND(C11=$Q$14,D11=$U$10),A11,"")&amp;" "&amp;IF(AND(C12=$Q$14,D12=$U$10),A12,"")&amp;" "&amp;IF(AND(C13=$Q$14,D13=$U$10),A13,"")&amp;" "&amp;IF(AND(C14=$Q$14,D14=$U$10),A14,"")&amp;" "&amp;IF(AND(C15=$Q$14,D15=$U$10),A15,"")&amp;" "&amp;IF(AND(C16=$Q$14,D16=$U$10),A16,"")&amp;" "&amp;IF(AND(C17=$Q$14,D17=$U$10),A17,"")&amp;" "&amp;IF(AND(C18=$Q$14,D18=$U$10),A18,"")&amp;" "&amp;IF(AND(C19=$Q$14,D19=$U$10),A19,"")&amp;" "&amp;IF(AND(C20=$Q$14,D20=$U$10),A20,"")&amp;" "&amp;IF(AND(C21=$Q$14,D21=$U$10),A21,"")&amp;" "&amp;IF(AND(C22=$Q$14,D22=$U$10),A22,"")&amp;" "&amp;IF(AND(C23=$Q$14,D23=$U$10),A23,"")&amp;" "&amp;IF(AND(C24=$Q$14,D24=$U$10),A24,"")&amp;" "&amp;IF(AND(C25=$Q$14,D25=$U$10),A25,"")&amp;" "&amp;IF(AND(C26=$Q$14,D26=$U$10),A26,"")&amp;" "&amp;IF(AND(C27=$Q$14,D27=$U$10),A27,"")&amp;" "&amp;IF(AND(C28=$Q$14,D28=$U$10),A28,"")&amp;" "&amp;IF(AND(C29=$Q$14,D29=$U$10),A29,"")&amp;" "&amp;IF(AND(C30=$Q$14,D30=$U$10),A30,"")</f>
        <v xml:space="preserve">                   </v>
      </c>
      <c r="M14" s="98" t="str">
        <f>+IF(AND(C11=$Q$14,D11=$V$10),A11,"")&amp;" "&amp;IF(AND(C12=$Q$14,D12=$V$10),A12,"")&amp;" "&amp;IF(AND(C13=$Q$14,D13=$V$10),A13,"")&amp;" "&amp;IF(AND(C14=$Q$14,D14=$V$10),A14,"")&amp;" "&amp;IF(AND(C15=$Q$14,D15=$V$10),A15,"")&amp;" "&amp;IF(AND(C16=$Q$14,D16=$V$10),A16,"")&amp;" "&amp;IF(AND(C17=$Q$14,D17=$V$10),A17,"")&amp;" "&amp;IF(AND(C18=$Q$14,D18=$V$10),A18,"")&amp;" "&amp;IF(AND(C19=$Q$14,D19=$V$10),A19,"")&amp;" "&amp;IF(AND(C20=$Q$14,D20=$V$10),A20,"")&amp;" "&amp;IF(AND(C21=$Q$14,D21=$V$10),A21,"")&amp;" "&amp;IF(AND(C22=$Q$14,D22=$V$10),A22,"")&amp;" "&amp;IF(AND(C23=$Q$14,D23=$V$10),A23,"")&amp;" "&amp;IF(AND(C24=$Q$14,D24=$V$10),A24,"")&amp;" "&amp;IF(AND(C25=$Q$14,D25=$V$10),A25,"")&amp;" "&amp;IF(AND(C26=$Q$14,D26=$V$10),A26,"")&amp;" "&amp;IF(AND(C27=$Q$14,D27=$V$10),A27,"")&amp;" "&amp;IF(AND(C28=$Q$14,D28=$V$10),A28,"")&amp;" "&amp;IF(AND(C29=$Q$14,D29=$V$10),A29,"")&amp;" "&amp;IF(AND(C30=$Q$14,D30=$V$10),A30,"")</f>
        <v xml:space="preserve">                   </v>
      </c>
      <c r="N14" s="96"/>
      <c r="O14" s="393"/>
      <c r="P14" s="99">
        <v>0.4</v>
      </c>
      <c r="Q14" s="90" t="s">
        <v>54</v>
      </c>
      <c r="R14" s="105" t="s">
        <v>83</v>
      </c>
      <c r="S14" s="101" t="s">
        <v>5</v>
      </c>
      <c r="T14" s="101" t="s">
        <v>5</v>
      </c>
      <c r="U14" s="97" t="s">
        <v>82</v>
      </c>
      <c r="V14" s="98" t="s">
        <v>81</v>
      </c>
      <c r="Y14" s="80"/>
      <c r="Z14" s="80"/>
      <c r="AA14" s="92"/>
      <c r="AB14" s="102"/>
      <c r="AC14" s="103"/>
      <c r="AD14" s="100"/>
      <c r="AE14" s="100"/>
      <c r="AF14" s="100"/>
      <c r="AG14" s="104"/>
      <c r="AH14" s="100"/>
      <c r="AI14" s="92"/>
      <c r="AJ14" s="92"/>
    </row>
    <row r="15" spans="1:36" ht="33.75" customHeight="1" thickBot="1" x14ac:dyDescent="0.25">
      <c r="A15" s="93" t="str">
        <f>'2 CONTEXTO E IDENTIFICACIÓN'!A15</f>
        <v>R5</v>
      </c>
      <c r="B15" s="94" t="str">
        <f>+'2 CONTEXTO E IDENTIFICACIÓN'!E15</f>
        <v>Posibilidad de pérdida Reputacional por deficiencia en la verificacion trimestral del cumplimiento de las metas de programas y proyectos   debido a falta de seguimiento y control por parte de los funcionarios responsables</v>
      </c>
      <c r="C15" s="95" t="str">
        <f>+'3 PROBABIL E IMPACTO INHERENTE'!F15</f>
        <v>Media</v>
      </c>
      <c r="D15" s="95" t="str">
        <f>+'3 PROBABIL E IMPACTO INHERENTE'!N15</f>
        <v>Mayor</v>
      </c>
      <c r="E15" s="94" t="str">
        <f t="shared" si="0"/>
        <v>Alto</v>
      </c>
      <c r="F15" s="96"/>
      <c r="G15" s="396"/>
      <c r="H15" s="106" t="s">
        <v>52</v>
      </c>
      <c r="I15" s="107" t="str">
        <f>+IF(AND(C11=$Q$15,D11=$R$10),A11,"")&amp;" "&amp;IF(AND(C12=$Q$15,D12=$R$10),A12,"")&amp;" "&amp;IF(AND(C13=$Q$15,D13=$R$10),A13,"")&amp;" "&amp;IF(AND(C14=$Q$15,D14=$R$10),A14,"")&amp;" "&amp;IF(AND(C15=$Q$15,D15=$R$10),A15,"")&amp;" "&amp;IF(AND(C16=$Q$15,D16=$R$10),A16,"")&amp;" "&amp;IF(AND(C17=$Q$15,D17=$R$10),A17,"")&amp;" "&amp;IF(AND(C18=$Q$15,D18=$R$10),A18,"")&amp;" "&amp;IF(AND(C19=$Q$15,D19=$R$10),A19,"")&amp;" "&amp;IF(AND(C20=$Q$15,D20=$R$10),A20,"")&amp;" "&amp;IF(AND(C21=$Q$15,D21=$R$10),A21,"")&amp;" "&amp;IF(AND(C22=$Q$15,D22=$R$10),A22,"")&amp;" "&amp;IF(AND(C23=$Q$15,D23=$R$10),A23,"")&amp;" "&amp;IF(AND(C24=$Q$15,D24=$R$10),A24,"")&amp;" "&amp;IF(AND(C25=$Q$15,D25=$R$10),A25,"")&amp;" "&amp;IF(AND(C26=$Q$15,D26=$R$10),A26,"")&amp;" "&amp;IF(AND(C27=$Q$15,D27=$R$10),A27,"")&amp;" "&amp;IF(AND(C28=$Q$15,D28=$R$10),A28,"")&amp;" "&amp;IF(AND(C29=$Q$15,D29=$R$10),A29,"")&amp;" "&amp;IF(AND(C30=$Q$15,D30=$R$10),A30,"")</f>
        <v xml:space="preserve">                   </v>
      </c>
      <c r="J15" s="107" t="str">
        <f>+IF(AND(C11=$Q$15,D11=$S$10),A11,"")&amp;" "&amp;IF(AND(C12=$Q$15,D12=$S$10),A12,"")&amp;" "&amp;IF(AND(C13=$Q$15,D13=$S$10),A13,"")&amp;" "&amp;IF(AND(C14=$Q$15,D14=$S$10),A14,"")&amp;" "&amp;IF(AND(C15=$Q$15,D15=$S$10),A15,"")&amp;" "&amp;IF(AND(C16=$Q$15,D16=$S$10),A16,"")&amp;" "&amp;IF(AND(C17=$Q$15,D17=$S$10),A17,"")&amp;" "&amp;IF(AND(C18=$Q$15,D18=$S$10),A18,"")&amp;" "&amp;IF(AND(C19=$Q$15,D19=$S$10),A19,"")&amp;" "&amp;IF(AND(C20=$Q$15,D20=$S$10),A20,"")&amp;" "&amp;IF(AND(C21=$Q$15,D21=$S$10),A21,"")&amp;" "&amp;IF(AND(C22=$Q$15,D22=$S$10),A22,"")&amp;" "&amp;IF(AND(C23=$Q$15,D23=$S$10),A23,"")&amp;" "&amp;IF(AND(C24=$Q$15,D24=$S$10),A24,"")&amp;" "&amp;IF(AND(C25=$Q$15,D25=$S$10),A25,"")&amp;" "&amp;IF(AND(C26=$Q$15,D26=$S$10),A26,"")&amp;" "&amp;IF(AND(C27=$Q$15,D27=$S$10),A27,"")&amp;" "&amp;IF(AND(C28=$Q$15,D28=$S$10),A28,"")&amp;" "&amp;IF(AND(C29=$Q$15,D29=$S$10),A29,"")&amp;" "&amp;IF(AND(C30=$Q$15,D30=$S$10),A30,"")</f>
        <v xml:space="preserve">                   </v>
      </c>
      <c r="K15" s="108" t="str">
        <f>+IF(AND(C11=$Q$15,D11=$T$10),A11,"")&amp;" "&amp;IF(AND(C12=$Q$15,D12=$T$10),A12,"")&amp;" "&amp;IF(AND(C13=$Q$15,D13=$T$10),A13,"")&amp;" "&amp;IF(AND(C14=$Q$15,D14=$T$10),A14,"")&amp;" "&amp;IF(AND(C15=$Q$15,D15=$T$10),A15,"")&amp;" "&amp;IF(AND(C16=$Q$15,D16=$T$10),A16,"")&amp;" "&amp;IF(AND(C17=$Q$15,D17=$T$10),A17,"")&amp;" "&amp;IF(AND(C18=$Q$15,D18=$T$10),A18,"")&amp;" "&amp;IF(AND(C19=$Q$15,D19=$T$10),A19,"")&amp;" "&amp;IF(AND(C20=$Q$15,D20=$T$10),A20,"")&amp;" "&amp;IF(AND(C21=$Q$15,D21=$T$10),A21,"")&amp;" "&amp;IF(AND(C22=$Q$15,D22=$T$10),A22,"")&amp;" "&amp;IF(AND(C23=$Q$15,D23=$T$10),A23,"")&amp;" "&amp;IF(AND(C24=$Q$15,D24=$T$10),A24,"")&amp;" "&amp;IF(AND(C25=$Q$15,D25=$T$10),A25,"")&amp;" "&amp;IF(AND(C26=$Q$15,D26=$T$10),A26,"")&amp;" "&amp;IF(AND(C27=$Q$15,D27=$T$10),A27,"")&amp;" "&amp;IF(AND(C28=$Q$15,D28=$T$10),A28,"")&amp;" "&amp;IF(AND(C29=$Q$15,D29=$T$10),A29,"")&amp;" "&amp;IF(AND(C30=$Q$15,D30=$T$10),A30,"")</f>
        <v xml:space="preserve">                   </v>
      </c>
      <c r="L15" s="109" t="str">
        <f>+IF(AND(C11=$Q$15,D11=$U$10),A11,"")&amp;" "&amp;IF(AND(C12=$Q$15,D12=$U$10),A12,"")&amp;" "&amp;IF(AND(C13=$Q$15,D13=$U$10),A13,"")&amp;" "&amp;IF(AND(C14=$Q$15,D14=$U$10),A14,"")&amp;" "&amp;IF(AND(C15=$Q$15,D15=$U$10),A15,"")&amp;" "&amp;IF(AND(C16=$Q$15,D16=$U$10),A16,"")&amp;" "&amp;IF(AND(C17=$Q$15,D17=$U$10),A17,"")&amp;" "&amp;IF(AND(C18=$Q$15,D18=$U$10),A18,"")&amp;" "&amp;IF(AND(C19=$Q$15,D19=$U$10),A19,"")&amp;" "&amp;IF(AND(C20=$Q$15,D20=$U$10),A20,"")&amp;" "&amp;IF(AND(C21=$Q$15,D21=$U$10),A21,"")&amp;" "&amp;IF(AND(C22=$Q$15,D22=$U$10),A22,"")&amp;" "&amp;IF(AND(C23=$Q$15,D23=$U$10),A23,"")&amp;" "&amp;IF(AND(C24=$Q$15,D24=$U$10),A24,"")&amp;" "&amp;IF(AND(C25=$Q$15,D25=$U$10),A25,"")&amp;" "&amp;IF(AND(C26=$Q$15,D26=$U$10),A26,"")&amp;" "&amp;IF(AND(C27=$Q$15,D27=$U$10),A27,"")&amp;" "&amp;IF(AND(C28=$Q$15,D28=$U$10),A28,"")&amp;" "&amp;IF(AND(C29=$Q$15,D29=$U$10),A29,"")&amp;" "&amp;IF(AND(C30=$Q$15,D30=$U$10),A30,"")</f>
        <v xml:space="preserve">                   </v>
      </c>
      <c r="M15" s="110" t="str">
        <f>+IF(AND(C11=$Q$15,D11=$V$10),A11,"")&amp;" "&amp;IF(AND(C12=$Q$15,D12=$V$10),A12,"")&amp;" "&amp;IF(AND(C13=$Q$15,D13=$V$10),A13,"")&amp;" "&amp;IF(AND(C14=$Q$15,D14=$V$10),A14,"")&amp;" "&amp;IF(AND(C15=$Q$15,D15=$V$10),A15,"")&amp;" "&amp;IF(AND(C16=$Q$15,D16=$V$10),A16,"")&amp;" "&amp;IF(AND(C17=$Q$15,D17=$V$10),A17,"")&amp;" "&amp;IF(AND(C18=$Q$15,D18=$V$10),A18,"")&amp;" "&amp;IF(AND(C19=$Q$15,D19=$V$10),A19,"")&amp;" "&amp;IF(AND(C20=$Q$15,D20=$V$10),A20,"")&amp;" "&amp;IF(AND(C21=$Q$15,D21=$V$10),A21,"")&amp;" "&amp;IF(AND(C22=$Q$15,D22=$V$10),A22,"")&amp;" "&amp;IF(AND(C23=$Q$15,D23=$V$10),A23,"")&amp;" "&amp;IF(AND(C24=$Q$15,D24=$V$10),A24,"")&amp;" "&amp;IF(AND(C25=$Q$15,D25=$V$10),A25,"")&amp;" "&amp;IF(AND(C26=$Q$15,D26=$V$10),A26,"")&amp;" "&amp;IF(AND(C27=$Q$15,D27=$V$10),A27,"")&amp;" "&amp;IF(AND(C28=$Q$15,D28=$V$10),A28,"")&amp;" "&amp;IF(AND(C29=$Q$15,D29=$V$10),A29,"")&amp;" "&amp;IF(AND(C30=$Q$15,D30=$V$10),A30,"")</f>
        <v xml:space="preserve">                   </v>
      </c>
      <c r="N15" s="96"/>
      <c r="O15" s="394"/>
      <c r="P15" s="111">
        <v>0.2</v>
      </c>
      <c r="Q15" s="112" t="s">
        <v>52</v>
      </c>
      <c r="R15" s="107" t="s">
        <v>83</v>
      </c>
      <c r="S15" s="107" t="s">
        <v>83</v>
      </c>
      <c r="T15" s="108" t="s">
        <v>5</v>
      </c>
      <c r="U15" s="109" t="s">
        <v>82</v>
      </c>
      <c r="V15" s="110" t="s">
        <v>81</v>
      </c>
      <c r="Y15" s="80"/>
      <c r="Z15" s="80"/>
      <c r="AA15" s="92"/>
      <c r="AB15" s="102"/>
      <c r="AC15" s="103"/>
      <c r="AD15" s="100"/>
      <c r="AE15" s="100"/>
      <c r="AF15" s="100"/>
      <c r="AG15" s="113"/>
      <c r="AH15" s="100"/>
      <c r="AI15" s="92"/>
      <c r="AJ15" s="92"/>
    </row>
    <row r="16" spans="1:36" ht="33.75" customHeight="1" x14ac:dyDescent="0.2">
      <c r="A16" s="93" t="str">
        <f>'2 CONTEXTO E IDENTIFICACIÓN'!A16</f>
        <v>R6</v>
      </c>
      <c r="B16" s="94" t="str">
        <f>+'2 CONTEXTO E IDENTIFICACIÓN'!E16</f>
        <v>Posibilidad de pérdida Económica y Reputacional  por la indebida celebración de contratos realizados mediante la modalidad de contratación directa debido al incumplimiento de los requisitos de idoneidad y/o experiencia.</v>
      </c>
      <c r="C16" s="95" t="str">
        <f>+'3 PROBABIL E IMPACTO INHERENTE'!F16</f>
        <v>Media</v>
      </c>
      <c r="D16" s="95" t="str">
        <f>+'3 PROBABIL E IMPACTO INHERENTE'!N16</f>
        <v>Mayor</v>
      </c>
      <c r="E16" s="94" t="str">
        <f t="shared" si="0"/>
        <v>Alto</v>
      </c>
      <c r="F16" s="96"/>
      <c r="G16" s="96"/>
      <c r="H16" s="96"/>
      <c r="I16" s="96"/>
      <c r="J16" s="96"/>
      <c r="K16" s="96"/>
      <c r="L16" s="96"/>
      <c r="M16" s="96"/>
      <c r="N16" s="96"/>
      <c r="Y16" s="80"/>
      <c r="Z16" s="80"/>
      <c r="AA16" s="92"/>
      <c r="AB16" s="102"/>
      <c r="AC16" s="103"/>
      <c r="AD16" s="100"/>
      <c r="AE16" s="100"/>
      <c r="AF16" s="100"/>
      <c r="AG16" s="100"/>
      <c r="AH16" s="100"/>
      <c r="AI16" s="92"/>
      <c r="AJ16" s="92"/>
    </row>
    <row r="17" spans="1:36" ht="33.75" customHeight="1" x14ac:dyDescent="0.2">
      <c r="A17" s="93" t="str">
        <f>'2 CONTEXTO E IDENTIFICACIÓN'!A17</f>
        <v>R7</v>
      </c>
      <c r="B17" s="94" t="str">
        <f>+'2 CONTEXTO E IDENTIFICACIÓN'!E17</f>
        <v>Posibilidad de pérdida Económica y Reputacional por la  falta de  mantenimiento preventivo a cada equipo tecnologico  Debido a la falta de cronogramas de mantenimiento.</v>
      </c>
      <c r="C17" s="95" t="str">
        <f>+'3 PROBABIL E IMPACTO INHERENTE'!F17</f>
        <v>Media</v>
      </c>
      <c r="D17" s="95" t="str">
        <f>+'3 PROBABIL E IMPACTO INHERENTE'!N17</f>
        <v>Leve</v>
      </c>
      <c r="E17" s="94" t="str">
        <f t="shared" si="0"/>
        <v>Moderado</v>
      </c>
      <c r="F17" s="96"/>
      <c r="G17" s="96"/>
      <c r="H17" s="96"/>
      <c r="I17" s="96"/>
      <c r="J17" s="96"/>
      <c r="K17" s="96"/>
      <c r="L17" s="96"/>
      <c r="M17" s="96"/>
      <c r="N17" s="96"/>
      <c r="R17" s="84" t="s">
        <v>85</v>
      </c>
      <c r="T17" s="80"/>
      <c r="U17" s="80"/>
      <c r="V17" s="80"/>
      <c r="W17" s="80"/>
      <c r="X17" s="80"/>
      <c r="Y17" s="80"/>
      <c r="Z17" s="80"/>
      <c r="AA17" s="92"/>
      <c r="AB17" s="102"/>
      <c r="AC17" s="92"/>
      <c r="AD17" s="103"/>
      <c r="AE17" s="103"/>
      <c r="AF17" s="103"/>
      <c r="AG17" s="103"/>
      <c r="AH17" s="103"/>
      <c r="AI17" s="92"/>
      <c r="AJ17" s="92"/>
    </row>
    <row r="18" spans="1:36" ht="33.75" customHeight="1" x14ac:dyDescent="0.2">
      <c r="A18" s="93" t="str">
        <f>'2 CONTEXTO E IDENTIFICACIÓN'!A18</f>
        <v>R8</v>
      </c>
      <c r="B18" s="94" t="str">
        <f>+'2 CONTEXTO E IDENTIFICACIÓN'!E18</f>
        <v>Posibilidad de pérdida Económica y Reputacional por falta de realizacion de copias de seguridad Debido a la falta de precaucion por parte del personal</v>
      </c>
      <c r="C18" s="95" t="str">
        <f>+'3 PROBABIL E IMPACTO INHERENTE'!F18</f>
        <v>Media</v>
      </c>
      <c r="D18" s="95" t="str">
        <f>+'3 PROBABIL E IMPACTO INHERENTE'!N18</f>
        <v>Moderado</v>
      </c>
      <c r="E18" s="94" t="str">
        <f t="shared" si="0"/>
        <v>Moderado</v>
      </c>
      <c r="F18" s="96"/>
      <c r="G18" s="96"/>
      <c r="H18" s="96"/>
      <c r="I18" s="96"/>
      <c r="J18" s="96"/>
      <c r="K18" s="96"/>
      <c r="L18" s="96"/>
      <c r="M18" s="96"/>
      <c r="N18" s="96"/>
      <c r="R18" s="114" t="s">
        <v>81</v>
      </c>
      <c r="T18" s="80"/>
      <c r="U18" s="80"/>
      <c r="V18" s="80"/>
      <c r="W18" s="80"/>
      <c r="X18" s="80"/>
      <c r="Y18" s="80"/>
      <c r="Z18" s="80"/>
      <c r="AA18" s="92"/>
      <c r="AB18" s="92"/>
      <c r="AC18" s="92"/>
      <c r="AD18" s="100"/>
      <c r="AE18" s="100"/>
      <c r="AF18" s="100"/>
      <c r="AG18" s="100"/>
      <c r="AH18" s="100"/>
      <c r="AI18" s="92"/>
      <c r="AJ18" s="92"/>
    </row>
    <row r="19" spans="1:36" ht="33.75" customHeight="1" x14ac:dyDescent="0.2">
      <c r="A19" s="93" t="str">
        <f>'2 CONTEXTO E IDENTIFICACIÓN'!A19</f>
        <v>R9</v>
      </c>
      <c r="B19" s="94" t="str">
        <f>+'2 CONTEXTO E IDENTIFICACIÓN'!E19</f>
        <v>Posibilidad de pérdida Reputacional por falta de control y actualizacion de redes sociales debido a poca cultura de socilizacion de tramites y servicios</v>
      </c>
      <c r="C19" s="95" t="str">
        <f>+'3 PROBABIL E IMPACTO INHERENTE'!F19</f>
        <v>Media</v>
      </c>
      <c r="D19" s="95" t="str">
        <f>+'3 PROBABIL E IMPACTO INHERENTE'!N19</f>
        <v>Moderado</v>
      </c>
      <c r="E19" s="94" t="str">
        <f t="shared" si="0"/>
        <v>Moderado</v>
      </c>
      <c r="F19" s="96"/>
      <c r="G19" s="96"/>
      <c r="H19" s="96"/>
      <c r="I19" s="96"/>
      <c r="J19" s="96"/>
      <c r="K19" s="96"/>
      <c r="L19" s="96"/>
      <c r="M19" s="96"/>
      <c r="N19" s="96"/>
      <c r="R19" s="97" t="s">
        <v>82</v>
      </c>
      <c r="S19" s="80"/>
      <c r="T19" s="80"/>
      <c r="U19" s="80"/>
      <c r="V19" s="80"/>
      <c r="W19" s="80"/>
      <c r="X19" s="80"/>
      <c r="Y19" s="80"/>
      <c r="Z19" s="80"/>
      <c r="AA19" s="92"/>
      <c r="AB19" s="92"/>
      <c r="AC19" s="92"/>
      <c r="AD19" s="100"/>
      <c r="AE19" s="100"/>
      <c r="AF19" s="100"/>
      <c r="AG19" s="100"/>
      <c r="AH19" s="100"/>
      <c r="AI19" s="92"/>
      <c r="AJ19" s="92"/>
    </row>
    <row r="20" spans="1:36" ht="33.75" customHeight="1" x14ac:dyDescent="0.2">
      <c r="A20" s="93" t="str">
        <f>'2 CONTEXTO E IDENTIFICACIÓN'!A20</f>
        <v>R10</v>
      </c>
      <c r="B20" s="94" t="str">
        <f>+'2 CONTEXTO E IDENTIFICACIÓN'!E20</f>
        <v>Posibilidad de pérdida Económica y Reputacional por que la información (hechos económicos) no se registra oportunamente antes del cierre del periodo contable. debido al desconocimiento del Marco Normativo del Régimen de Contabilidad Pública para entidades de gobierno.</v>
      </c>
      <c r="C20" s="95" t="str">
        <f>+'3 PROBABIL E IMPACTO INHERENTE'!F20</f>
        <v>Media</v>
      </c>
      <c r="D20" s="95" t="str">
        <f>+'3 PROBABIL E IMPACTO INHERENTE'!N20</f>
        <v>Leve</v>
      </c>
      <c r="E20" s="94" t="str">
        <f t="shared" si="0"/>
        <v>Moderado</v>
      </c>
      <c r="F20" s="96"/>
      <c r="G20" s="96"/>
      <c r="H20" s="96"/>
      <c r="I20" s="96"/>
      <c r="J20" s="96"/>
      <c r="K20" s="96"/>
      <c r="L20" s="96"/>
      <c r="M20" s="96"/>
      <c r="N20" s="96"/>
      <c r="Q20" s="115"/>
      <c r="R20" s="101" t="s">
        <v>5</v>
      </c>
      <c r="S20" s="115"/>
      <c r="T20" s="115"/>
      <c r="U20" s="115"/>
      <c r="V20" s="115"/>
      <c r="W20" s="115"/>
      <c r="X20" s="115"/>
      <c r="Y20" s="115"/>
      <c r="Z20" s="115"/>
      <c r="AA20" s="92"/>
      <c r="AB20" s="92"/>
      <c r="AC20" s="116"/>
      <c r="AD20" s="116"/>
      <c r="AE20" s="116"/>
      <c r="AF20" s="116"/>
      <c r="AG20" s="116"/>
      <c r="AH20" s="116"/>
      <c r="AI20" s="92"/>
      <c r="AJ20" s="92"/>
    </row>
    <row r="21" spans="1:36" ht="33.75" customHeight="1" x14ac:dyDescent="0.2">
      <c r="A21" s="93" t="str">
        <f>'2 CONTEXTO E IDENTIFICACIÓN'!A21</f>
        <v>R11</v>
      </c>
      <c r="B21" s="94" t="str">
        <f>+'2 CONTEXTO E IDENTIFICACIÓN'!E21</f>
        <v>Posibilidad de pérdida Reputacional y Económica por falta de calendario de informes de las fechas y vencimientos de los diferentes reportes.  Debido a la falta de control para los reportes ante entes de control</v>
      </c>
      <c r="C21" s="95" t="str">
        <f>+'3 PROBABIL E IMPACTO INHERENTE'!F21</f>
        <v>Media</v>
      </c>
      <c r="D21" s="95" t="str">
        <f>+'3 PROBABIL E IMPACTO INHERENTE'!N21</f>
        <v>Leve</v>
      </c>
      <c r="E21" s="94" t="str">
        <f t="shared" si="0"/>
        <v>Moderado</v>
      </c>
      <c r="F21" s="96"/>
      <c r="G21" s="96"/>
      <c r="H21" s="96"/>
      <c r="I21" s="96"/>
      <c r="J21" s="96"/>
      <c r="K21" s="96"/>
      <c r="L21" s="96"/>
      <c r="M21" s="96"/>
      <c r="N21" s="96"/>
      <c r="Q21" s="115"/>
      <c r="R21" s="105" t="s">
        <v>83</v>
      </c>
      <c r="Y21" s="115"/>
      <c r="Z21" s="115"/>
      <c r="AA21" s="92"/>
      <c r="AB21" s="92"/>
      <c r="AC21" s="92"/>
      <c r="AD21" s="100"/>
      <c r="AE21" s="100"/>
      <c r="AF21" s="100"/>
      <c r="AG21" s="100"/>
      <c r="AH21" s="100"/>
      <c r="AI21" s="92"/>
      <c r="AJ21" s="92"/>
    </row>
    <row r="22" spans="1:36" ht="33.75" customHeight="1" x14ac:dyDescent="0.2">
      <c r="A22" s="93" t="str">
        <f>'2 CONTEXTO E IDENTIFICACIÓN'!A22</f>
        <v>R12</v>
      </c>
      <c r="B22" s="94" t="str">
        <f>+'2 CONTEXTO E IDENTIFICACIÓN'!E22</f>
        <v>Posibilidad de pérdida Económica y Reputacional por falta de vistos buenos y claridad financiera debido a la ausencia de revision y concordancia de datos</v>
      </c>
      <c r="C22" s="95" t="str">
        <f>+'3 PROBABIL E IMPACTO INHERENTE'!F22</f>
        <v>Media</v>
      </c>
      <c r="D22" s="95" t="str">
        <f>+'3 PROBABIL E IMPACTO INHERENTE'!N22</f>
        <v>Leve</v>
      </c>
      <c r="E22" s="94" t="str">
        <f t="shared" si="0"/>
        <v>Moderado</v>
      </c>
      <c r="F22" s="96"/>
      <c r="G22" s="96"/>
      <c r="H22" s="96"/>
      <c r="I22" s="96"/>
      <c r="J22" s="96"/>
      <c r="K22" s="96"/>
      <c r="L22" s="96"/>
      <c r="M22" s="96"/>
      <c r="N22" s="96"/>
      <c r="O22" s="117"/>
      <c r="P22" s="117"/>
      <c r="Q22" s="115"/>
      <c r="Y22" s="115"/>
      <c r="Z22" s="115"/>
      <c r="AA22" s="92"/>
      <c r="AB22" s="92"/>
      <c r="AC22" s="92"/>
      <c r="AD22" s="100"/>
      <c r="AE22" s="100"/>
      <c r="AF22" s="100"/>
      <c r="AG22" s="100"/>
      <c r="AH22" s="100"/>
      <c r="AI22" s="92"/>
      <c r="AJ22" s="92"/>
    </row>
    <row r="23" spans="1:36" ht="33.75" customHeight="1" x14ac:dyDescent="0.2">
      <c r="A23" s="93" t="str">
        <f>'2 CONTEXTO E IDENTIFICACIÓN'!A23</f>
        <v>R13</v>
      </c>
      <c r="B23" s="94" t="str">
        <f>+'2 CONTEXTO E IDENTIFICACIÓN'!E23</f>
        <v>Posibilidad de pérdida Económica y Reputacional por descuido en la digitalizacion de cuenta debido a la falta de seguimiento y control al momento de realizar los pagos</v>
      </c>
      <c r="C23" s="95" t="str">
        <f>+'3 PROBABIL E IMPACTO INHERENTE'!F23</f>
        <v>Media</v>
      </c>
      <c r="D23" s="95" t="str">
        <f>+'3 PROBABIL E IMPACTO INHERENTE'!N23</f>
        <v>Menor</v>
      </c>
      <c r="E23" s="94" t="str">
        <f t="shared" si="0"/>
        <v>Moderado</v>
      </c>
      <c r="F23" s="96"/>
      <c r="G23" s="96"/>
      <c r="H23" s="96"/>
      <c r="I23" s="96"/>
      <c r="J23" s="96"/>
      <c r="K23" s="96"/>
      <c r="L23" s="96"/>
      <c r="M23" s="96"/>
      <c r="N23" s="96"/>
      <c r="O23" s="117"/>
      <c r="P23" s="117"/>
      <c r="Q23" s="118"/>
      <c r="Y23" s="115"/>
      <c r="Z23" s="115"/>
      <c r="AA23" s="92"/>
      <c r="AB23" s="113"/>
      <c r="AC23" s="113"/>
      <c r="AD23" s="113"/>
      <c r="AE23" s="113"/>
      <c r="AF23" s="113"/>
      <c r="AG23" s="113"/>
      <c r="AH23" s="100"/>
      <c r="AI23" s="92"/>
      <c r="AJ23" s="92"/>
    </row>
    <row r="24" spans="1:36" ht="33.75" customHeight="1" x14ac:dyDescent="0.2">
      <c r="A24" s="93" t="str">
        <f>'2 CONTEXTO E IDENTIFICACIÓN'!A24</f>
        <v>R14</v>
      </c>
      <c r="B24" s="94" t="str">
        <f>+'2 CONTEXTO E IDENTIFICACIÓN'!E24</f>
        <v xml:space="preserve">Posibilidad de pérdida Reputacional por la Falta de idoneidad del equipo auditor debido al incumplimiento del Plan Anual de Auditoría </v>
      </c>
      <c r="C24" s="95" t="str">
        <f>+'3 PROBABIL E IMPACTO INHERENTE'!F24</f>
        <v>Media</v>
      </c>
      <c r="D24" s="95" t="str">
        <f>+'3 PROBABIL E IMPACTO INHERENTE'!N24</f>
        <v>Leve</v>
      </c>
      <c r="E24" s="94" t="str">
        <f t="shared" si="0"/>
        <v>Moderado</v>
      </c>
      <c r="F24" s="96"/>
      <c r="G24" s="96"/>
      <c r="H24" s="96"/>
      <c r="I24" s="96"/>
      <c r="J24" s="96"/>
      <c r="K24" s="96"/>
      <c r="L24" s="96"/>
      <c r="M24" s="96"/>
      <c r="N24" s="96"/>
      <c r="O24" s="117"/>
      <c r="P24" s="117"/>
      <c r="AA24" s="92"/>
      <c r="AB24" s="119"/>
      <c r="AC24" s="119"/>
      <c r="AD24" s="119"/>
      <c r="AE24" s="119"/>
      <c r="AF24" s="119"/>
      <c r="AG24" s="119"/>
      <c r="AH24" s="100"/>
      <c r="AI24" s="92"/>
      <c r="AJ24" s="92"/>
    </row>
    <row r="25" spans="1:36" ht="33.75" customHeight="1" x14ac:dyDescent="0.2">
      <c r="A25" s="93" t="str">
        <f>'2 CONTEXTO E IDENTIFICACIÓN'!A25</f>
        <v>R15</v>
      </c>
      <c r="B25" s="94" t="str">
        <f>+'2 CONTEXTO E IDENTIFICACIÓN'!E25</f>
        <v>Posibilidad de pérdida Reputacional y Económica por Desconocimiento normativo debido Falta de competencia</v>
      </c>
      <c r="C25" s="95" t="str">
        <f>+'3 PROBABIL E IMPACTO INHERENTE'!F25</f>
        <v>Media</v>
      </c>
      <c r="D25" s="95" t="str">
        <f>+'3 PROBABIL E IMPACTO INHERENTE'!N25</f>
        <v>Leve</v>
      </c>
      <c r="E25" s="94" t="str">
        <f t="shared" si="0"/>
        <v>Moderado</v>
      </c>
      <c r="F25" s="96"/>
      <c r="G25" s="96"/>
      <c r="H25" s="96"/>
      <c r="I25" s="96"/>
      <c r="J25" s="96"/>
      <c r="K25" s="96"/>
      <c r="L25" s="96"/>
      <c r="M25" s="96"/>
      <c r="N25" s="96"/>
      <c r="O25" s="117"/>
      <c r="P25" s="117"/>
      <c r="AA25" s="92"/>
      <c r="AB25" s="113"/>
      <c r="AC25" s="113"/>
      <c r="AD25" s="113"/>
      <c r="AE25" s="113"/>
      <c r="AF25" s="113"/>
      <c r="AG25" s="113"/>
      <c r="AH25" s="100"/>
      <c r="AI25" s="92"/>
      <c r="AJ25" s="92"/>
    </row>
    <row r="26" spans="1:36" ht="33.75" customHeight="1" x14ac:dyDescent="0.2">
      <c r="A26" s="93" t="str">
        <f>'2 CONTEXTO E IDENTIFICACIÓN'!A26</f>
        <v>R16</v>
      </c>
      <c r="B26" s="94" t="str">
        <f>+'2 CONTEXTO E IDENTIFICACIÓN'!E26</f>
        <v>Posibilidad de pérdida Reputacional por omisión de resultados de auditoría y/o planes de mejoramiento debido a Falencias del grupo auditor</v>
      </c>
      <c r="C26" s="95" t="str">
        <f>+'3 PROBABIL E IMPACTO INHERENTE'!F26</f>
        <v>Media</v>
      </c>
      <c r="D26" s="95" t="str">
        <f>+'3 PROBABIL E IMPACTO INHERENTE'!N26</f>
        <v>Leve</v>
      </c>
      <c r="E26" s="94" t="str">
        <f t="shared" si="0"/>
        <v>Moderado</v>
      </c>
      <c r="F26" s="96"/>
      <c r="G26" s="96"/>
      <c r="H26" s="96"/>
      <c r="I26" s="96"/>
      <c r="J26" s="96"/>
      <c r="K26" s="96"/>
      <c r="L26" s="96"/>
      <c r="M26" s="96"/>
      <c r="N26" s="96"/>
      <c r="AA26" s="92"/>
      <c r="AB26" s="113"/>
      <c r="AC26" s="113"/>
      <c r="AD26" s="113"/>
      <c r="AE26" s="113"/>
      <c r="AF26" s="113"/>
      <c r="AG26" s="113"/>
      <c r="AH26" s="100"/>
      <c r="AI26" s="92"/>
      <c r="AJ26" s="92"/>
    </row>
    <row r="27" spans="1:36" ht="33.75" customHeight="1" x14ac:dyDescent="0.25">
      <c r="A27" s="93" t="str">
        <f>'2 CONTEXTO E IDENTIFICACIÓN'!A27</f>
        <v>R17</v>
      </c>
      <c r="B27" s="94" t="str">
        <f>+'2 CONTEXTO E IDENTIFICACIÓN'!E27</f>
        <v xml:space="preserve">Posibilidad de pérdida Reputacional por respuesta extemporánea o inoportuna de requerimientos por los diferentes procesos implicados debido a Carga de trabajo excesiva </v>
      </c>
      <c r="C27" s="95" t="str">
        <f>+'3 PROBABIL E IMPACTO INHERENTE'!F27</f>
        <v>Media</v>
      </c>
      <c r="D27" s="95" t="str">
        <f>+'3 PROBABIL E IMPACTO INHERENTE'!N27</f>
        <v>Leve</v>
      </c>
      <c r="E27" s="94" t="str">
        <f t="shared" si="0"/>
        <v>Moderado</v>
      </c>
      <c r="F27" s="96"/>
      <c r="G27" s="96"/>
      <c r="H27" s="96"/>
      <c r="I27" s="96"/>
      <c r="J27" s="96"/>
      <c r="K27" s="96"/>
      <c r="L27" s="96"/>
      <c r="M27" s="96"/>
      <c r="N27" s="96"/>
    </row>
    <row r="28" spans="1:36" ht="33.75" customHeight="1" x14ac:dyDescent="0.25">
      <c r="A28" s="93" t="str">
        <f>'2 CONTEXTO E IDENTIFICACIÓN'!A28</f>
        <v>R18</v>
      </c>
      <c r="B28" s="94" t="str">
        <f>+'2 CONTEXTO E IDENTIFICACIÓN'!E28</f>
        <v xml:space="preserve">  </v>
      </c>
      <c r="C28" s="95" t="str">
        <f>+'3 PROBABIL E IMPACTO INHERENTE'!F28</f>
        <v/>
      </c>
      <c r="D28" s="95" t="str">
        <f>+'3 PROBABIL E IMPACTO INHERENTE'!N28</f>
        <v/>
      </c>
      <c r="E28" s="94" t="str">
        <f t="shared" si="0"/>
        <v/>
      </c>
      <c r="F28" s="96"/>
      <c r="G28" s="96"/>
      <c r="H28" s="96"/>
      <c r="I28" s="96"/>
      <c r="J28" s="96"/>
      <c r="K28" s="96"/>
      <c r="L28" s="96"/>
      <c r="M28" s="96"/>
      <c r="N28" s="96"/>
    </row>
    <row r="29" spans="1:36" ht="33.75" customHeight="1" x14ac:dyDescent="0.25">
      <c r="A29" s="93" t="str">
        <f>'2 CONTEXTO E IDENTIFICACIÓN'!A29</f>
        <v>R19</v>
      </c>
      <c r="B29" s="94" t="str">
        <f>+'2 CONTEXTO E IDENTIFICACIÓN'!E29</f>
        <v xml:space="preserve">  </v>
      </c>
      <c r="C29" s="95" t="str">
        <f>+'3 PROBABIL E IMPACTO INHERENTE'!F29</f>
        <v/>
      </c>
      <c r="D29" s="95" t="str">
        <f>+'3 PROBABIL E IMPACTO INHERENTE'!N29</f>
        <v/>
      </c>
      <c r="E29" s="94" t="str">
        <f t="shared" si="0"/>
        <v/>
      </c>
      <c r="F29" s="96"/>
      <c r="G29" s="96"/>
      <c r="H29" s="96"/>
      <c r="I29" s="96"/>
      <c r="J29" s="96"/>
      <c r="K29" s="96"/>
      <c r="L29" s="96"/>
      <c r="M29" s="96"/>
      <c r="N29" s="96"/>
    </row>
    <row r="30" spans="1:36" ht="33.75" customHeight="1" x14ac:dyDescent="0.25">
      <c r="A30" s="93" t="str">
        <f>'2 CONTEXTO E IDENTIFICACIÓN'!A30</f>
        <v>R20</v>
      </c>
      <c r="B30" s="94" t="str">
        <f>+'2 CONTEXTO E IDENTIFICACIÓN'!E30</f>
        <v xml:space="preserve">  </v>
      </c>
      <c r="C30" s="95" t="str">
        <f>+'3 PROBABIL E IMPACTO INHERENTE'!F30</f>
        <v/>
      </c>
      <c r="D30" s="95" t="str">
        <f>+'3 PROBABIL E IMPACTO INHERENTE'!N30</f>
        <v/>
      </c>
      <c r="E30" s="94" t="str">
        <f t="shared" si="0"/>
        <v/>
      </c>
      <c r="F30" s="96"/>
      <c r="G30" s="96"/>
      <c r="H30" s="96"/>
      <c r="I30" s="96"/>
      <c r="J30" s="96"/>
      <c r="K30" s="96"/>
      <c r="L30" s="96"/>
      <c r="M30" s="96"/>
      <c r="N30" s="96"/>
    </row>
    <row r="31" spans="1:36" ht="14.45" customHeight="1" x14ac:dyDescent="0.25">
      <c r="B31" s="76"/>
      <c r="D31" s="76"/>
      <c r="E31" s="76"/>
      <c r="F31" s="76"/>
      <c r="G31" s="76"/>
      <c r="H31" s="76"/>
      <c r="I31" s="76"/>
      <c r="J31" s="76"/>
      <c r="K31" s="76"/>
      <c r="L31" s="76"/>
      <c r="M31" s="76"/>
      <c r="N31" s="76"/>
      <c r="Y31" s="81"/>
      <c r="Z31" s="81"/>
      <c r="AA31" s="81"/>
      <c r="AB31" s="81"/>
      <c r="AC31" s="81"/>
      <c r="AD31" s="76"/>
      <c r="AE31" s="76"/>
      <c r="AF31" s="76"/>
      <c r="AG31" s="76"/>
      <c r="AH31" s="76"/>
    </row>
    <row r="32" spans="1:36" ht="39" customHeight="1" x14ac:dyDescent="0.25">
      <c r="B32" s="76"/>
      <c r="D32" s="76"/>
      <c r="E32" s="76"/>
      <c r="F32" s="76"/>
      <c r="G32" s="76"/>
      <c r="H32" s="76"/>
      <c r="I32" s="76"/>
      <c r="J32" s="76"/>
      <c r="K32" s="76"/>
      <c r="L32" s="76"/>
      <c r="M32" s="76"/>
      <c r="N32" s="76"/>
      <c r="Y32" s="81"/>
      <c r="Z32" s="81"/>
      <c r="AA32" s="81"/>
      <c r="AB32" s="81"/>
      <c r="AC32" s="81"/>
      <c r="AD32" s="76"/>
      <c r="AE32" s="76"/>
      <c r="AF32" s="76"/>
      <c r="AG32" s="76"/>
      <c r="AH32" s="76"/>
    </row>
    <row r="33" spans="25:29" s="76" customFormat="1" ht="19.5" customHeight="1" x14ac:dyDescent="0.25">
      <c r="Y33" s="81"/>
      <c r="Z33" s="81"/>
      <c r="AA33" s="81"/>
      <c r="AB33" s="81"/>
      <c r="AC33" s="81"/>
    </row>
    <row r="34" spans="25:29" s="76" customFormat="1" ht="19.5" customHeight="1" x14ac:dyDescent="0.25">
      <c r="Y34" s="81"/>
      <c r="Z34" s="81"/>
      <c r="AA34" s="81"/>
      <c r="AB34" s="81"/>
      <c r="AC34" s="81"/>
    </row>
    <row r="35" spans="25:29" s="76" customFormat="1" ht="19.5" customHeight="1" x14ac:dyDescent="0.25">
      <c r="Y35" s="81"/>
      <c r="Z35" s="81"/>
      <c r="AA35" s="81"/>
      <c r="AB35" s="81"/>
      <c r="AC35" s="81"/>
    </row>
    <row r="36" spans="25:29" s="76" customFormat="1" ht="19.5" customHeight="1" x14ac:dyDescent="0.25">
      <c r="Y36" s="81"/>
      <c r="Z36" s="81"/>
      <c r="AA36" s="81"/>
      <c r="AB36" s="81"/>
      <c r="AC36" s="81"/>
    </row>
    <row r="37" spans="25:29" s="76" customFormat="1" ht="19.5" customHeight="1" x14ac:dyDescent="0.25">
      <c r="Y37" s="81"/>
      <c r="Z37" s="81"/>
      <c r="AA37" s="81"/>
      <c r="AB37" s="81"/>
      <c r="AC37" s="81"/>
    </row>
  </sheetData>
  <autoFilter ref="A10:AJ10">
    <filterColumn colId="27" showButton="0"/>
    <filterColumn colId="28" showButton="0"/>
    <filterColumn colId="29" showButton="0"/>
    <filterColumn colId="30" showButton="0"/>
    <filterColumn colId="31" showButton="0"/>
    <filterColumn colId="32" showButton="0"/>
  </autoFilter>
  <dataConsolidate/>
  <mergeCells count="9">
    <mergeCell ref="O11:O15"/>
    <mergeCell ref="I9:M9"/>
    <mergeCell ref="G11:G15"/>
    <mergeCell ref="G8:M8"/>
    <mergeCell ref="A1:A4"/>
    <mergeCell ref="R8:V8"/>
    <mergeCell ref="B1:D4"/>
    <mergeCell ref="B6:E6"/>
    <mergeCell ref="C9:E9"/>
  </mergeCells>
  <conditionalFormatting sqref="C11:C30">
    <cfRule type="cellIs" dxfId="168" priority="6" operator="equal">
      <formula>$Q$15</formula>
    </cfRule>
    <cfRule type="cellIs" dxfId="167" priority="7" operator="equal">
      <formula>$Q$14</formula>
    </cfRule>
    <cfRule type="cellIs" dxfId="166" priority="8" operator="equal">
      <formula>$Q$13</formula>
    </cfRule>
    <cfRule type="cellIs" dxfId="165" priority="9" operator="equal">
      <formula>$Q$12</formula>
    </cfRule>
    <cfRule type="cellIs" dxfId="164" priority="10" operator="equal">
      <formula>$Q$11</formula>
    </cfRule>
  </conditionalFormatting>
  <conditionalFormatting sqref="D11:D30">
    <cfRule type="cellIs" dxfId="163" priority="1" operator="equal">
      <formula>$R$10</formula>
    </cfRule>
    <cfRule type="cellIs" dxfId="162" priority="2" operator="equal">
      <formula>$S$10</formula>
    </cfRule>
    <cfRule type="cellIs" dxfId="161" priority="3" operator="equal">
      <formula>$T$10</formula>
    </cfRule>
    <cfRule type="cellIs" dxfId="160" priority="4" operator="equal">
      <formula>$U$10</formula>
    </cfRule>
    <cfRule type="cellIs" dxfId="159" priority="5" operator="equal">
      <formula>$V$10</formula>
    </cfRule>
  </conditionalFormatting>
  <conditionalFormatting sqref="E11:E30">
    <cfRule type="cellIs" dxfId="158" priority="102" operator="equal">
      <formula>$R$18</formula>
    </cfRule>
    <cfRule type="cellIs" dxfId="157" priority="103" operator="equal">
      <formula>$R$19</formula>
    </cfRule>
    <cfRule type="cellIs" dxfId="156" priority="104" operator="equal">
      <formula>$R$20</formula>
    </cfRule>
    <cfRule type="cellIs" dxfId="155" priority="105" operator="equal">
      <formula>$R$21</formula>
    </cfRule>
  </conditionalFormatting>
  <dataValidations disablePrompts="1" count="3">
    <dataValidation type="list" allowBlank="1" showInputMessage="1" showErrorMessage="1" sqref="JB11:JH18">
      <formula1>#REF!</formula1>
    </dataValidation>
    <dataValidation allowBlank="1" showInputMessage="1" showErrorMessage="1" prompt="La probabilidad se encuentra determinada por una escala de 1 a 3, siendo 1 la menor probabilidad de ocurrencia del riesgo y 3 la mayor probabilidad de  ocurrencia." sqref="JA10"/>
    <dataValidation allowBlank="1" showInputMessage="1" showErrorMessage="1" prompt="Es la materialización del riesgo y las consecuencias de su aparición. Su escala es: 5 bajo impacto, 10 medio, 20 alto impacto._x000a_" sqref="JB10:JH1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90"/>
  <sheetViews>
    <sheetView showGridLines="0" zoomScale="89" zoomScaleNormal="89" zoomScaleSheetLayoutView="57" workbookViewId="0">
      <pane xSplit="1" ySplit="10" topLeftCell="B51" activePane="bottomRight" state="frozen"/>
      <selection pane="topRight" activeCell="B1" sqref="B1"/>
      <selection pane="bottomLeft" activeCell="A7" sqref="A7"/>
      <selection pane="bottomRight" activeCell="B51" sqref="B51:B54"/>
    </sheetView>
  </sheetViews>
  <sheetFormatPr baseColWidth="10" defaultColWidth="11.42578125" defaultRowHeight="14.25" x14ac:dyDescent="0.25"/>
  <cols>
    <col min="1" max="1" width="14.85546875" style="50" customWidth="1" collapsed="1"/>
    <col min="2" max="2" width="24.7109375" style="50" customWidth="1" collapsed="1"/>
    <col min="3" max="3" width="19.42578125" style="50" customWidth="1" collapsed="1"/>
    <col min="4" max="4" width="11.5703125" style="50" customWidth="1" collapsed="1"/>
    <col min="5" max="5" width="10.140625" style="50" customWidth="1" collapsed="1"/>
    <col min="6" max="6" width="17.5703125" style="50" customWidth="1" collapsed="1"/>
    <col min="7" max="7" width="25" style="50" customWidth="1" collapsed="1"/>
    <col min="8" max="8" width="21.85546875" style="50" customWidth="1" collapsed="1"/>
    <col min="9" max="9" width="57.7109375" style="50" customWidth="1" collapsed="1"/>
    <col min="10" max="10" width="15.42578125" style="50" customWidth="1" collapsed="1"/>
    <col min="11" max="11" width="12.140625" style="57" customWidth="1" collapsed="1"/>
    <col min="12" max="12" width="17.28515625" style="57" customWidth="1" collapsed="1"/>
    <col min="13" max="13" width="17.42578125" style="50" customWidth="1" collapsed="1"/>
    <col min="14" max="14" width="12.140625" style="57" customWidth="1" collapsed="1"/>
    <col min="15" max="15" width="17" style="57" customWidth="1" collapsed="1"/>
    <col min="16" max="16" width="18.5703125" style="57" customWidth="1" collapsed="1"/>
    <col min="17" max="17" width="22.140625" style="57" customWidth="1" collapsed="1"/>
    <col min="18" max="18" width="17.7109375" style="280" customWidth="1" collapsed="1"/>
    <col min="19" max="19" width="21.42578125" style="280" customWidth="1" collapsed="1"/>
    <col min="20" max="20" width="20.28515625" style="280" customWidth="1" collapsed="1"/>
    <col min="21" max="21" width="14.42578125" style="182" customWidth="1" collapsed="1"/>
    <col min="22" max="22" width="14.5703125" style="182" customWidth="1" collapsed="1"/>
    <col min="23" max="23" width="11.42578125" style="50" collapsed="1"/>
    <col min="24" max="24" width="21.7109375" style="10" customWidth="1" collapsed="1"/>
    <col min="25" max="25" width="15.140625" style="10" customWidth="1" collapsed="1"/>
    <col min="26" max="26" width="13.140625" style="10" customWidth="1" collapsed="1"/>
    <col min="27" max="16384" width="11.42578125" style="50" collapsed="1"/>
  </cols>
  <sheetData>
    <row r="1" spans="1:26" ht="18" customHeight="1" x14ac:dyDescent="0.25">
      <c r="A1" s="429"/>
      <c r="B1" s="384" t="str">
        <f>+'2 CONTEXTO E IDENTIFICACIÓN'!B1</f>
        <v>MAPA RIESGOS OPERATIVOS  POR PROCESOS 2023</v>
      </c>
      <c r="C1" s="384"/>
      <c r="D1" s="384"/>
      <c r="E1" s="384"/>
      <c r="F1" s="384"/>
      <c r="G1" s="384"/>
      <c r="H1" s="384"/>
      <c r="I1" s="384"/>
      <c r="J1" s="384"/>
      <c r="K1" s="384"/>
      <c r="L1" s="384"/>
      <c r="M1" s="384"/>
      <c r="N1" s="384"/>
      <c r="O1" s="384"/>
      <c r="P1" s="384"/>
      <c r="Q1" s="384"/>
      <c r="R1" s="384"/>
      <c r="S1" s="384"/>
      <c r="T1" s="384"/>
      <c r="U1" s="386" t="str">
        <f>+'2 CONTEXTO E IDENTIFICACIÓN'!I1</f>
        <v>Código: M-ST-PTM-055</v>
      </c>
      <c r="V1" s="386"/>
    </row>
    <row r="2" spans="1:26" ht="18" customHeight="1" x14ac:dyDescent="0.25">
      <c r="A2" s="429"/>
      <c r="B2" s="384"/>
      <c r="C2" s="384"/>
      <c r="D2" s="384"/>
      <c r="E2" s="384"/>
      <c r="F2" s="384"/>
      <c r="G2" s="384"/>
      <c r="H2" s="384"/>
      <c r="I2" s="384"/>
      <c r="J2" s="384"/>
      <c r="K2" s="384"/>
      <c r="L2" s="384"/>
      <c r="M2" s="384"/>
      <c r="N2" s="384"/>
      <c r="O2" s="384"/>
      <c r="P2" s="384"/>
      <c r="Q2" s="384"/>
      <c r="R2" s="384"/>
      <c r="S2" s="384"/>
      <c r="T2" s="384"/>
      <c r="U2" s="386" t="str">
        <f>+'2 CONTEXTO E IDENTIFICACIÓN'!I2</f>
        <v>Fecha: 31/01/2022</v>
      </c>
      <c r="V2" s="386"/>
    </row>
    <row r="3" spans="1:26" s="47" customFormat="1" ht="18" customHeight="1" x14ac:dyDescent="0.25">
      <c r="A3" s="429"/>
      <c r="B3" s="384"/>
      <c r="C3" s="384"/>
      <c r="D3" s="384"/>
      <c r="E3" s="384"/>
      <c r="F3" s="384"/>
      <c r="G3" s="384"/>
      <c r="H3" s="384"/>
      <c r="I3" s="384"/>
      <c r="J3" s="384"/>
      <c r="K3" s="384"/>
      <c r="L3" s="384"/>
      <c r="M3" s="384"/>
      <c r="N3" s="384"/>
      <c r="O3" s="384"/>
      <c r="P3" s="384"/>
      <c r="Q3" s="384"/>
      <c r="R3" s="384"/>
      <c r="S3" s="384"/>
      <c r="T3" s="384"/>
      <c r="U3" s="386" t="str">
        <f>+'2 CONTEXTO E IDENTIFICACIÓN'!I3</f>
        <v>Versión: 001</v>
      </c>
      <c r="V3" s="386"/>
      <c r="W3" s="50"/>
      <c r="X3" s="10"/>
      <c r="Y3" s="10"/>
      <c r="Z3" s="10"/>
    </row>
    <row r="4" spans="1:26" s="47" customFormat="1" ht="18" customHeight="1" x14ac:dyDescent="0.2">
      <c r="A4" s="430"/>
      <c r="B4" s="384"/>
      <c r="C4" s="384"/>
      <c r="D4" s="384"/>
      <c r="E4" s="384"/>
      <c r="F4" s="384"/>
      <c r="G4" s="384"/>
      <c r="H4" s="384"/>
      <c r="I4" s="384"/>
      <c r="J4" s="384"/>
      <c r="K4" s="384"/>
      <c r="L4" s="384"/>
      <c r="M4" s="384"/>
      <c r="N4" s="384"/>
      <c r="O4" s="384"/>
      <c r="P4" s="384"/>
      <c r="Q4" s="384"/>
      <c r="R4" s="384"/>
      <c r="S4" s="384"/>
      <c r="T4" s="384"/>
      <c r="U4" s="386" t="str">
        <f>+'2 CONTEXTO E IDENTIFICACIÓN'!I4</f>
        <v>Página:</v>
      </c>
      <c r="V4" s="386"/>
      <c r="W4" s="50"/>
      <c r="X4" s="9"/>
      <c r="Y4" s="9"/>
      <c r="Z4" s="9"/>
    </row>
    <row r="5" spans="1:26" s="47" customFormat="1" ht="9" customHeight="1" x14ac:dyDescent="0.2">
      <c r="F5" s="52"/>
      <c r="G5" s="51"/>
      <c r="H5" s="52"/>
      <c r="I5" s="52"/>
      <c r="J5" s="52"/>
      <c r="K5" s="52"/>
      <c r="L5" s="52"/>
      <c r="M5" s="51"/>
      <c r="N5" s="52"/>
      <c r="O5" s="52"/>
      <c r="P5" s="52"/>
      <c r="Q5" s="52"/>
      <c r="R5" s="273"/>
      <c r="S5" s="49"/>
      <c r="T5" s="276"/>
      <c r="U5" s="182"/>
      <c r="V5" s="272"/>
      <c r="W5" s="50"/>
      <c r="X5" s="9"/>
      <c r="Y5" s="9"/>
      <c r="Z5" s="9"/>
    </row>
    <row r="6" spans="1:26" s="47" customFormat="1" ht="15.75" thickBot="1" x14ac:dyDescent="0.25">
      <c r="A6" s="19" t="s">
        <v>151</v>
      </c>
      <c r="B6" s="385" t="str">
        <f>+IF('2 CONTEXTO E IDENTIFICACIÓN'!$B$6="","",'2 CONTEXTO E IDENTIFICACIÓN'!$B$6)</f>
        <v>FOMVIVIENDA</v>
      </c>
      <c r="C6" s="385"/>
      <c r="D6" s="385"/>
      <c r="E6" s="385"/>
      <c r="F6" s="385"/>
      <c r="G6" s="385"/>
      <c r="H6" s="385"/>
      <c r="I6" s="385"/>
      <c r="J6" s="385"/>
      <c r="K6" s="385"/>
      <c r="L6" s="385"/>
      <c r="M6" s="385"/>
      <c r="N6" s="385"/>
      <c r="O6" s="385"/>
      <c r="P6" s="385"/>
      <c r="Q6" s="385"/>
      <c r="R6" s="385"/>
      <c r="S6" s="385"/>
      <c r="T6" s="385"/>
      <c r="U6" s="385"/>
      <c r="V6" s="385"/>
      <c r="W6" s="50"/>
      <c r="X6" s="9"/>
      <c r="Y6" s="9"/>
      <c r="Z6" s="9"/>
    </row>
    <row r="7" spans="1:26" s="53" customFormat="1" ht="16.5" customHeight="1" x14ac:dyDescent="0.25">
      <c r="A7" s="76"/>
      <c r="B7" s="76"/>
      <c r="C7" s="76"/>
      <c r="D7" s="76"/>
      <c r="E7" s="76" t="s">
        <v>42</v>
      </c>
      <c r="F7" s="282" t="s">
        <v>43</v>
      </c>
      <c r="G7" s="76"/>
      <c r="H7" s="76"/>
      <c r="I7" s="76"/>
      <c r="J7" s="81"/>
      <c r="K7" s="81"/>
      <c r="L7" s="81"/>
      <c r="M7" s="81"/>
      <c r="N7" s="81"/>
      <c r="O7" s="81"/>
      <c r="P7" s="81"/>
      <c r="Q7" s="81"/>
      <c r="R7" s="431" t="s">
        <v>195</v>
      </c>
      <c r="S7" s="431" t="s">
        <v>196</v>
      </c>
      <c r="T7" s="431" t="s">
        <v>197</v>
      </c>
      <c r="U7" s="210"/>
      <c r="V7" s="210"/>
      <c r="W7" s="50"/>
      <c r="X7" s="370" t="s">
        <v>258</v>
      </c>
      <c r="Y7" s="371"/>
      <c r="Z7" s="372"/>
    </row>
    <row r="8" spans="1:26" s="53" customFormat="1" ht="16.5" customHeight="1" x14ac:dyDescent="0.25">
      <c r="A8" s="209"/>
      <c r="B8" s="208"/>
      <c r="C8" s="208"/>
      <c r="D8" s="210"/>
      <c r="E8" s="76"/>
      <c r="F8" s="76"/>
      <c r="G8" s="76"/>
      <c r="H8" s="76"/>
      <c r="I8" s="76"/>
      <c r="J8" s="392" t="s">
        <v>107</v>
      </c>
      <c r="K8" s="392"/>
      <c r="L8" s="392"/>
      <c r="M8" s="392"/>
      <c r="N8" s="392"/>
      <c r="O8" s="392"/>
      <c r="P8" s="392"/>
      <c r="Q8" s="392"/>
      <c r="R8" s="431"/>
      <c r="S8" s="431"/>
      <c r="T8" s="431"/>
      <c r="U8" s="210"/>
      <c r="V8" s="210"/>
      <c r="W8" s="50"/>
      <c r="X8" s="25" t="s">
        <v>49</v>
      </c>
      <c r="Y8" s="26" t="s">
        <v>259</v>
      </c>
      <c r="Z8" s="27" t="s">
        <v>260</v>
      </c>
    </row>
    <row r="9" spans="1:26" ht="66" customHeight="1" x14ac:dyDescent="0.25">
      <c r="A9" s="366" t="s">
        <v>191</v>
      </c>
      <c r="B9" s="366" t="s">
        <v>190</v>
      </c>
      <c r="C9" s="366" t="s">
        <v>111</v>
      </c>
      <c r="D9" s="366" t="s">
        <v>112</v>
      </c>
      <c r="E9" s="422" t="s">
        <v>108</v>
      </c>
      <c r="F9" s="427" t="s">
        <v>169</v>
      </c>
      <c r="G9" s="428"/>
      <c r="H9" s="422"/>
      <c r="I9" s="283"/>
      <c r="J9" s="424" t="s">
        <v>102</v>
      </c>
      <c r="K9" s="425"/>
      <c r="L9" s="425"/>
      <c r="M9" s="425"/>
      <c r="N9" s="426"/>
      <c r="O9" s="424" t="s">
        <v>106</v>
      </c>
      <c r="P9" s="425"/>
      <c r="Q9" s="426"/>
      <c r="R9" s="432"/>
      <c r="S9" s="432"/>
      <c r="T9" s="432"/>
      <c r="U9" s="210"/>
      <c r="V9" s="210"/>
      <c r="X9" s="30" t="s">
        <v>52</v>
      </c>
      <c r="Y9" s="33">
        <v>0.01</v>
      </c>
      <c r="Z9" s="32">
        <v>0.2</v>
      </c>
    </row>
    <row r="10" spans="1:26" s="46" customFormat="1" ht="60.75" thickBot="1" x14ac:dyDescent="0.3">
      <c r="A10" s="421"/>
      <c r="B10" s="421"/>
      <c r="C10" s="421"/>
      <c r="D10" s="421"/>
      <c r="E10" s="423"/>
      <c r="F10" s="284" t="s">
        <v>261</v>
      </c>
      <c r="G10" s="285" t="s">
        <v>170</v>
      </c>
      <c r="H10" s="285" t="s">
        <v>171</v>
      </c>
      <c r="I10" s="285" t="s">
        <v>255</v>
      </c>
      <c r="J10" s="284" t="s">
        <v>87</v>
      </c>
      <c r="K10" s="286" t="s">
        <v>88</v>
      </c>
      <c r="L10" s="286" t="s">
        <v>110</v>
      </c>
      <c r="M10" s="284" t="s">
        <v>89</v>
      </c>
      <c r="N10" s="286" t="s">
        <v>90</v>
      </c>
      <c r="O10" s="286" t="s">
        <v>94</v>
      </c>
      <c r="P10" s="286" t="s">
        <v>3</v>
      </c>
      <c r="Q10" s="286" t="s">
        <v>99</v>
      </c>
      <c r="R10" s="286" t="s">
        <v>109</v>
      </c>
      <c r="S10" s="286" t="s">
        <v>113</v>
      </c>
      <c r="T10" s="287" t="s">
        <v>10</v>
      </c>
      <c r="U10" s="286" t="s">
        <v>256</v>
      </c>
      <c r="V10" s="286" t="s">
        <v>257</v>
      </c>
      <c r="X10" s="35" t="s">
        <v>54</v>
      </c>
      <c r="Y10" s="33">
        <v>0.21</v>
      </c>
      <c r="Z10" s="32">
        <v>0.4</v>
      </c>
    </row>
    <row r="11" spans="1:26" ht="103.5" customHeight="1" thickBot="1" x14ac:dyDescent="0.3">
      <c r="A11" s="406" t="str">
        <f>'2 CONTEXTO E IDENTIFICACIÓN'!A11</f>
        <v>R1</v>
      </c>
      <c r="B11" s="418" t="str">
        <f>+'2 CONTEXTO E IDENTIFICACIÓN'!E11</f>
        <v>Posibilidad de pérdida Económica y Reputacional Por falta de revision estado de documentos debido a la ausencia de Cronograma de digitalizacion y visitas al archivo</v>
      </c>
      <c r="C11" s="412">
        <f>+'3 PROBABIL E IMPACTO INHERENTE'!E11</f>
        <v>0.6</v>
      </c>
      <c r="D11" s="415">
        <f>+'3 PROBABIL E IMPACTO INHERENTE'!M11</f>
        <v>0.8</v>
      </c>
      <c r="E11" s="58">
        <v>1</v>
      </c>
      <c r="F11" s="301" t="s">
        <v>333</v>
      </c>
      <c r="G11" s="303" t="s">
        <v>334</v>
      </c>
      <c r="H11" s="303" t="s">
        <v>307</v>
      </c>
      <c r="I11" s="304" t="str">
        <f>+CONCATENATE(F11," ",G11," ",H11)</f>
        <v>Lider de gestion documental realizara inspección locativa del archivo  de manera mensual con el fin verificar el estado del acervo documental</v>
      </c>
      <c r="J11" s="312" t="s">
        <v>103</v>
      </c>
      <c r="K11" s="277">
        <f>+IF(J11='[2]11 FORMULAS'!$E$4,'[2]11 FORMULAS'!$F$4,IF(J11='[2]11 FORMULAS'!$E$5,'[2]11 FORMULAS'!$F$5,IF(J11='[2]11 FORMULAS'!$E$6,'[2]11 FORMULAS'!$F$6,"")))</f>
        <v>0.25</v>
      </c>
      <c r="L11" s="277" t="str">
        <f>+IF(OR(J11='[2]11 FORMULAS'!$O$4,J11='[2]11 FORMULAS'!$O$5),'[2]11 FORMULAS'!$P$5,IF(J11='[2]11 FORMULAS'!$O$6,'[2]11 FORMULAS'!$P$6,""))</f>
        <v>Probabilidad</v>
      </c>
      <c r="M11" s="312" t="s">
        <v>92</v>
      </c>
      <c r="N11" s="277">
        <f>+IF(M11='[2]11 FORMULAS'!$H$4,'[2]11 FORMULAS'!$I$4,IF(M11='[2]11 FORMULAS'!$H$5,'[2]11 FORMULAS'!$I$5,""))</f>
        <v>0.15</v>
      </c>
      <c r="O11" s="313" t="s">
        <v>95</v>
      </c>
      <c r="P11" s="313" t="s">
        <v>97</v>
      </c>
      <c r="Q11" s="313" t="s">
        <v>100</v>
      </c>
      <c r="R11" s="277">
        <f>+IFERROR(K11+N11,"")</f>
        <v>0.4</v>
      </c>
      <c r="S11" s="277">
        <f>IF(L11='11 FORMULAS'!$P$5,C11-(C11*R11),C11)</f>
        <v>0.36</v>
      </c>
      <c r="T11" s="277">
        <f>IF(L11='11 FORMULAS'!$P$6,D11-(D11*R11),D11)</f>
        <v>0.8</v>
      </c>
      <c r="U11" s="400">
        <f>+IF(S14="","",S14)</f>
        <v>7.7759999999999996E-2</v>
      </c>
      <c r="V11" s="403">
        <f>+IF(T14="","",T14)</f>
        <v>0.8</v>
      </c>
      <c r="X11" s="38" t="s">
        <v>56</v>
      </c>
      <c r="Y11" s="33">
        <v>0.41</v>
      </c>
      <c r="Z11" s="32">
        <v>0.6</v>
      </c>
    </row>
    <row r="12" spans="1:26" ht="41.25" customHeight="1" thickBot="1" x14ac:dyDescent="0.3">
      <c r="A12" s="407"/>
      <c r="B12" s="419"/>
      <c r="C12" s="413"/>
      <c r="D12" s="416"/>
      <c r="E12" s="59">
        <v>2</v>
      </c>
      <c r="F12" s="301" t="s">
        <v>306</v>
      </c>
      <c r="G12" s="305" t="s">
        <v>309</v>
      </c>
      <c r="H12" s="305" t="s">
        <v>308</v>
      </c>
      <c r="I12" s="304" t="str">
        <f t="shared" ref="I12:I14" si="0">+CONCATENATE(F12," ",G12," ",H12)</f>
        <v>Lider de Gestion Documental Realizara cronograma de digitalización de documentos y seguimiento a la elaboracion de la actividad</v>
      </c>
      <c r="J12" s="314" t="s">
        <v>103</v>
      </c>
      <c r="K12" s="278">
        <f>+IF(J12='[2]11 FORMULAS'!$E$4,'[2]11 FORMULAS'!$F$4,IF(J12='[2]11 FORMULAS'!$E$5,'[2]11 FORMULAS'!$F$5,IF(J12='[2]11 FORMULAS'!$E$6,'[2]11 FORMULAS'!$F$6,"")))</f>
        <v>0.25</v>
      </c>
      <c r="L12" s="278" t="str">
        <f>+IF(OR(J12='[2]11 FORMULAS'!$O$4,J12='[2]11 FORMULAS'!$O$5),'[2]11 FORMULAS'!$P$5,IF(J12='[2]11 FORMULAS'!$O$6,'[2]11 FORMULAS'!$P$6,""))</f>
        <v>Probabilidad</v>
      </c>
      <c r="M12" s="314" t="s">
        <v>92</v>
      </c>
      <c r="N12" s="278">
        <f>+IF(M12='[2]11 FORMULAS'!$H$4,'[2]11 FORMULAS'!$I$4,IF(M12='[2]11 FORMULAS'!$H$5,'[2]11 FORMULAS'!$I$5,""))</f>
        <v>0.15</v>
      </c>
      <c r="O12" s="315" t="s">
        <v>95</v>
      </c>
      <c r="P12" s="315" t="s">
        <v>97</v>
      </c>
      <c r="Q12" s="315" t="s">
        <v>100</v>
      </c>
      <c r="R12" s="278">
        <f>+IFERROR(K12+N12,"")</f>
        <v>0.4</v>
      </c>
      <c r="S12" s="278">
        <f>IF(L12='11 FORMULAS'!$P$5,S11-(S11*R12),S11)</f>
        <v>0.216</v>
      </c>
      <c r="T12" s="278">
        <f>IF(L12='11 FORMULAS'!$P$6,T11-(T11*R12),T11)</f>
        <v>0.8</v>
      </c>
      <c r="U12" s="401"/>
      <c r="V12" s="404"/>
      <c r="X12" s="39" t="s">
        <v>58</v>
      </c>
      <c r="Y12" s="33">
        <v>0.61</v>
      </c>
      <c r="Z12" s="32">
        <v>0.8</v>
      </c>
    </row>
    <row r="13" spans="1:26" ht="41.25" customHeight="1" thickBot="1" x14ac:dyDescent="0.3">
      <c r="A13" s="407"/>
      <c r="B13" s="419"/>
      <c r="C13" s="413"/>
      <c r="D13" s="416"/>
      <c r="E13" s="59">
        <v>3</v>
      </c>
      <c r="F13" s="202"/>
      <c r="G13" s="305"/>
      <c r="H13" s="305"/>
      <c r="I13" s="304" t="str">
        <f t="shared" si="0"/>
        <v xml:space="preserve">  </v>
      </c>
      <c r="J13" s="314" t="s">
        <v>337</v>
      </c>
      <c r="K13" s="278">
        <f>+IF(J13='[2]11 FORMULAS'!$E$4,'[2]11 FORMULAS'!$F$4,IF(J13='[2]11 FORMULAS'!$E$5,'[2]11 FORMULAS'!$F$5,IF(J13='[2]11 FORMULAS'!$E$6,'[2]11 FORMULAS'!$F$6,"")))</f>
        <v>0.25</v>
      </c>
      <c r="L13" s="278" t="str">
        <f>+IF(OR(J13='[2]11 FORMULAS'!$O$4,J13='[2]11 FORMULAS'!$O$5),'[2]11 FORMULAS'!$P$5,IF(J13='[2]11 FORMULAS'!$O$6,'[2]11 FORMULAS'!$P$6,""))</f>
        <v>Probabilidad</v>
      </c>
      <c r="M13" s="314" t="s">
        <v>338</v>
      </c>
      <c r="N13" s="278">
        <f>+IF(M13='[2]11 FORMULAS'!$H$4,'[2]11 FORMULAS'!$I$4,IF(M13='[2]11 FORMULAS'!$H$5,'[2]11 FORMULAS'!$I$5,""))</f>
        <v>0.15</v>
      </c>
      <c r="O13" s="315" t="s">
        <v>95</v>
      </c>
      <c r="P13" s="315" t="s">
        <v>97</v>
      </c>
      <c r="Q13" s="315" t="s">
        <v>100</v>
      </c>
      <c r="R13" s="278">
        <f>+IFERROR(K13+N13,"")</f>
        <v>0.4</v>
      </c>
      <c r="S13" s="278">
        <f>IF(L13='11 FORMULAS'!$P$5,S12-(S12*R13),S12)</f>
        <v>0.12959999999999999</v>
      </c>
      <c r="T13" s="278">
        <f>IF(L13='11 FORMULAS'!$P$6,T12-(T12*R13),T12)</f>
        <v>0.8</v>
      </c>
      <c r="U13" s="401"/>
      <c r="V13" s="404"/>
      <c r="X13" s="40" t="s">
        <v>59</v>
      </c>
      <c r="Y13" s="33">
        <v>0.81</v>
      </c>
      <c r="Z13" s="32">
        <v>1</v>
      </c>
    </row>
    <row r="14" spans="1:26" ht="41.25" customHeight="1" thickBot="1" x14ac:dyDescent="0.3">
      <c r="A14" s="408"/>
      <c r="B14" s="420"/>
      <c r="C14" s="414"/>
      <c r="D14" s="417"/>
      <c r="E14" s="60">
        <v>4</v>
      </c>
      <c r="F14" s="203" t="s">
        <v>339</v>
      </c>
      <c r="G14" s="306" t="s">
        <v>431</v>
      </c>
      <c r="H14" s="306" t="s">
        <v>340</v>
      </c>
      <c r="I14" s="304" t="str">
        <f t="shared" si="0"/>
        <v xml:space="preserve">Lider de gestion documental  Realizara auditorias para verificar la efectividad de las estrategias implementadas  de manera periodica, donde deben incluir revisiones de procesos de digitalizacion y revision de documentos, asi como analisis de riesgos y correciones de posibles falllas. </v>
      </c>
      <c r="J14" s="316" t="s">
        <v>103</v>
      </c>
      <c r="K14" s="279">
        <f>+IF(J14='[2]11 FORMULAS'!$E$4,'[2]11 FORMULAS'!$F$4,IF(J14='[2]11 FORMULAS'!$E$5,'[2]11 FORMULAS'!$F$5,IF(J14='[2]11 FORMULAS'!$E$6,'[2]11 FORMULAS'!$F$6,"")))</f>
        <v>0.25</v>
      </c>
      <c r="L14" s="279" t="str">
        <f>+IF(OR(J14='[2]11 FORMULAS'!$O$4,J14='[2]11 FORMULAS'!$O$5),'[2]11 FORMULAS'!$P$5,IF(J14='[2]11 FORMULAS'!$O$6,'[2]11 FORMULAS'!$P$6,""))</f>
        <v>Probabilidad</v>
      </c>
      <c r="M14" s="316" t="s">
        <v>92</v>
      </c>
      <c r="N14" s="279">
        <f>+IF(M14='[2]11 FORMULAS'!$H$4,'[2]11 FORMULAS'!$I$4,IF(M14='[2]11 FORMULAS'!$H$5,'[2]11 FORMULAS'!$I$5,""))</f>
        <v>0.15</v>
      </c>
      <c r="O14" s="317" t="s">
        <v>95</v>
      </c>
      <c r="P14" s="317" t="s">
        <v>97</v>
      </c>
      <c r="Q14" s="317" t="s">
        <v>100</v>
      </c>
      <c r="R14" s="279">
        <f t="shared" ref="R14" si="1">+IFERROR(K14+N14,"")</f>
        <v>0.4</v>
      </c>
      <c r="S14" s="279">
        <f>IF(L14='11 FORMULAS'!$P$5,S13-(S13*R14),S13)</f>
        <v>7.7759999999999996E-2</v>
      </c>
      <c r="T14" s="279">
        <f>IF(L14='11 FORMULAS'!$P$6,T13-(T13*R14),T13)</f>
        <v>0.8</v>
      </c>
      <c r="U14" s="402"/>
      <c r="V14" s="405"/>
      <c r="X14" s="41"/>
      <c r="Y14" s="42"/>
      <c r="Z14" s="43"/>
    </row>
    <row r="15" spans="1:26" ht="93" customHeight="1" x14ac:dyDescent="0.25">
      <c r="A15" s="406" t="str">
        <f>'2 CONTEXTO E IDENTIFICACIÓN'!A12</f>
        <v>R2</v>
      </c>
      <c r="B15" s="418" t="str">
        <f>+'2 CONTEXTO E IDENTIFICACIÓN'!E12</f>
        <v>Posibilidad de pérdida Económica y Reputacional  por Listas de chequeo desactualizadas debido a expedientes incompletos, organización de expedientes sobre el tiempo.</v>
      </c>
      <c r="C15" s="412">
        <f>+'3 PROBABIL E IMPACTO INHERENTE'!E12</f>
        <v>0.6</v>
      </c>
      <c r="D15" s="415">
        <f>+'3 PROBABIL E IMPACTO INHERENTE'!M12</f>
        <v>0.8</v>
      </c>
      <c r="E15" s="58">
        <v>1</v>
      </c>
      <c r="F15" s="301" t="s">
        <v>310</v>
      </c>
      <c r="G15" s="303" t="s">
        <v>432</v>
      </c>
      <c r="H15" s="303" t="s">
        <v>311</v>
      </c>
      <c r="I15" s="308" t="str">
        <f>+CONCATENATE(F15," ",G15," ",H15)</f>
        <v>El Area Juridca Realizara revision y Creación de listas de chequeo  para los proyectos ejecutados e interventorías y  contratos de prestacion de servicios a fin de tener sobre el expediente</v>
      </c>
      <c r="J15" s="312" t="s">
        <v>103</v>
      </c>
      <c r="K15" s="277">
        <f>+IF(J15='[2]11 FORMULAS'!$E$4,'[2]11 FORMULAS'!$F$4,IF(J15='[2]11 FORMULAS'!$E$5,'[2]11 FORMULAS'!$F$5,IF(J15='[2]11 FORMULAS'!$E$6,'[2]11 FORMULAS'!$F$6,"")))</f>
        <v>0.25</v>
      </c>
      <c r="L15" s="277" t="str">
        <f>+IF(OR(J15='[2]11 FORMULAS'!$O$4,J15='[2]11 FORMULAS'!$O$5),'[2]11 FORMULAS'!$P$5,IF(J15='[2]11 FORMULAS'!$O$6,'[2]11 FORMULAS'!$P$6,""))</f>
        <v>Probabilidad</v>
      </c>
      <c r="M15" s="312" t="s">
        <v>92</v>
      </c>
      <c r="N15" s="277">
        <f>+IF(M15='[2]11 FORMULAS'!$H$4,'[2]11 FORMULAS'!$I$4,IF(M15='[2]11 FORMULAS'!$H$5,'[2]11 FORMULAS'!$I$5,""))</f>
        <v>0.15</v>
      </c>
      <c r="O15" s="313" t="s">
        <v>95</v>
      </c>
      <c r="P15" s="313" t="s">
        <v>97</v>
      </c>
      <c r="Q15" s="313" t="s">
        <v>100</v>
      </c>
      <c r="R15" s="277">
        <f>+IFERROR(K15+N15,"")</f>
        <v>0.4</v>
      </c>
      <c r="S15" s="277">
        <f>IF(L15='11 FORMULAS'!$P$5,C15-(C15*R15),C15)</f>
        <v>0.36</v>
      </c>
      <c r="T15" s="277">
        <f>IF(L15='11 FORMULAS'!$P$6,D15-(D15*R15),D15)</f>
        <v>0.8</v>
      </c>
      <c r="U15" s="400">
        <f>+IF(S18="","",S18)</f>
        <v>7.8E-2</v>
      </c>
      <c r="V15" s="403">
        <f>+IF(T18="","",T18)</f>
        <v>0.8</v>
      </c>
      <c r="X15" s="274"/>
      <c r="Y15" s="275"/>
      <c r="Z15" s="275"/>
    </row>
    <row r="16" spans="1:26" ht="75.75" customHeight="1" x14ac:dyDescent="0.25">
      <c r="A16" s="407"/>
      <c r="B16" s="419"/>
      <c r="C16" s="413"/>
      <c r="D16" s="416"/>
      <c r="E16" s="59">
        <v>2</v>
      </c>
      <c r="F16" s="202" t="s">
        <v>470</v>
      </c>
      <c r="G16" s="305" t="s">
        <v>341</v>
      </c>
      <c r="H16" s="305" t="s">
        <v>342</v>
      </c>
      <c r="I16" s="164" t="str">
        <f>+CONCATENATE(F16," ",G16," ",H16)</f>
        <v>El area de Juridica Brindara capacitación regular sobre la importancia de mantener los expedientes actualizados y completos , y destacar las consecuencias negativas tanto económicas como reputacionales de no hacerlo</v>
      </c>
      <c r="J16" s="314" t="s">
        <v>103</v>
      </c>
      <c r="K16" s="278">
        <v>0.25</v>
      </c>
      <c r="L16" s="278" t="s">
        <v>51</v>
      </c>
      <c r="M16" s="314" t="s">
        <v>92</v>
      </c>
      <c r="N16" s="278">
        <v>0.15</v>
      </c>
      <c r="O16" s="315" t="s">
        <v>95</v>
      </c>
      <c r="P16" s="315" t="s">
        <v>97</v>
      </c>
      <c r="Q16" s="315" t="s">
        <v>100</v>
      </c>
      <c r="R16" s="278"/>
      <c r="S16" s="278"/>
      <c r="T16" s="278"/>
      <c r="U16" s="401"/>
      <c r="V16" s="404"/>
      <c r="X16" s="274"/>
      <c r="Y16" s="275"/>
      <c r="Z16" s="275"/>
    </row>
    <row r="17" spans="1:26" ht="41.25" customHeight="1" x14ac:dyDescent="0.25">
      <c r="A17" s="407"/>
      <c r="B17" s="419"/>
      <c r="C17" s="413"/>
      <c r="D17" s="416"/>
      <c r="E17" s="59">
        <v>3</v>
      </c>
      <c r="F17" s="202"/>
      <c r="G17" s="305"/>
      <c r="H17" s="305"/>
      <c r="I17" s="164" t="str">
        <f t="shared" ref="I17:I34" si="2">+CONCATENATE(F17," ",G17," ",H17)</f>
        <v xml:space="preserve">  </v>
      </c>
      <c r="J17" s="314" t="s">
        <v>103</v>
      </c>
      <c r="K17" s="278">
        <f>+IF(J17='[2]11 FORMULAS'!$E$4,'[2]11 FORMULAS'!$F$4,IF(J17='[2]11 FORMULAS'!$E$5,'[2]11 FORMULAS'!$F$5,IF(J17='[2]11 FORMULAS'!$E$6,'[2]11 FORMULAS'!$F$6,"")))</f>
        <v>0.25</v>
      </c>
      <c r="L17" s="278" t="str">
        <f>+IF(OR(J17='[2]11 FORMULAS'!$O$4,J17='[2]11 FORMULAS'!$O$5),'[2]11 FORMULAS'!$P$5,IF(J17='[2]11 FORMULAS'!$O$6,'[2]11 FORMULAS'!$P$6,""))</f>
        <v>Probabilidad</v>
      </c>
      <c r="M17" s="314" t="s">
        <v>92</v>
      </c>
      <c r="N17" s="278">
        <f>+IF(M17='[2]11 FORMULAS'!$H$4,'[2]11 FORMULAS'!$I$4,IF(M17='[2]11 FORMULAS'!$H$5,'[2]11 FORMULAS'!$I$5,""))</f>
        <v>0.15</v>
      </c>
      <c r="O17" s="315" t="s">
        <v>95</v>
      </c>
      <c r="P17" s="315" t="s">
        <v>97</v>
      </c>
      <c r="Q17" s="315" t="s">
        <v>100</v>
      </c>
      <c r="R17" s="278">
        <f>+IFERROR(K17+N17,"")</f>
        <v>0.4</v>
      </c>
      <c r="S17" s="278">
        <v>0.13</v>
      </c>
      <c r="T17" s="278">
        <v>0.8</v>
      </c>
      <c r="U17" s="401"/>
      <c r="V17" s="404"/>
      <c r="X17" s="274"/>
      <c r="Y17" s="275"/>
      <c r="Z17" s="275"/>
    </row>
    <row r="18" spans="1:26" ht="41.25" customHeight="1" thickBot="1" x14ac:dyDescent="0.3">
      <c r="A18" s="408"/>
      <c r="B18" s="420"/>
      <c r="C18" s="414"/>
      <c r="D18" s="417"/>
      <c r="E18" s="60">
        <v>4</v>
      </c>
      <c r="F18" s="203" t="s">
        <v>344</v>
      </c>
      <c r="G18" s="306" t="s">
        <v>345</v>
      </c>
      <c r="H18" s="306" t="s">
        <v>346</v>
      </c>
      <c r="I18" s="307" t="str">
        <f t="shared" si="2"/>
        <v>El area Juridica Implementara mecanismos para comprobar la calidad de los expedientes y la correcta implementación de los procesos establecidos.  Esto puede incluir el establecimiento de métricas de desempeño y la realización de revisiones periódicas para garantizar que se sigan los procedimientos y se mantenga un alto nivel de calidad en la gestión de los expedientes.</v>
      </c>
      <c r="J18" s="316" t="s">
        <v>103</v>
      </c>
      <c r="K18" s="279">
        <f>+IF(J18='[2]11 FORMULAS'!$E$4,'[2]11 FORMULAS'!$F$4,IF(J18='[2]11 FORMULAS'!$E$5,'[2]11 FORMULAS'!$F$5,IF(J18='[2]11 FORMULAS'!$E$6,'[2]11 FORMULAS'!$F$6,"")))</f>
        <v>0.25</v>
      </c>
      <c r="L18" s="279" t="str">
        <f>+IF(OR(J18='[2]11 FORMULAS'!$O$4,J18='[2]11 FORMULAS'!$O$5),'[2]11 FORMULAS'!$P$5,IF(J18='[2]11 FORMULAS'!$O$6,'[2]11 FORMULAS'!$P$6,""))</f>
        <v>Probabilidad</v>
      </c>
      <c r="M18" s="316" t="s">
        <v>92</v>
      </c>
      <c r="N18" s="279">
        <f>+IF(M18='[2]11 FORMULAS'!$H$4,'[2]11 FORMULAS'!$I$4,IF(M18='[2]11 FORMULAS'!$H$5,'[2]11 FORMULAS'!$I$5,""))</f>
        <v>0.15</v>
      </c>
      <c r="O18" s="317" t="s">
        <v>95</v>
      </c>
      <c r="P18" s="317" t="s">
        <v>97</v>
      </c>
      <c r="Q18" s="317" t="s">
        <v>100</v>
      </c>
      <c r="R18" s="279">
        <f t="shared" ref="R18" si="3">+IFERROR(K18+N18,"")</f>
        <v>0.4</v>
      </c>
      <c r="S18" s="279">
        <f>IF(L18='11 FORMULAS'!$P$5,S17-(S17*R18),S17)</f>
        <v>7.8E-2</v>
      </c>
      <c r="T18" s="279">
        <f>IF(L18='11 FORMULAS'!$P$6,T17-(T17*R18),T17)</f>
        <v>0.8</v>
      </c>
      <c r="U18" s="402"/>
      <c r="V18" s="405"/>
    </row>
    <row r="19" spans="1:26" ht="126.75" customHeight="1" x14ac:dyDescent="0.25">
      <c r="A19" s="406" t="str">
        <f>'2 CONTEXTO E IDENTIFICACIÓN'!A13</f>
        <v>R3</v>
      </c>
      <c r="B19" s="418" t="str">
        <f>+'2 CONTEXTO E IDENTIFICACIÓN'!E13</f>
        <v>Posibilidad de pérdida Económica y Reputacional por no publicar dentro de los términos de ley  los trámites contractuales que se requieren en los sistemas electrónicos de contratación autorizados, debido a la falta de seguimiento, control y verificación</v>
      </c>
      <c r="C19" s="412">
        <f>+'3 PROBABIL E IMPACTO INHERENTE'!E13</f>
        <v>0.6</v>
      </c>
      <c r="D19" s="415">
        <f>+'3 PROBABIL E IMPACTO INHERENTE'!M13</f>
        <v>1</v>
      </c>
      <c r="E19" s="58">
        <v>1</v>
      </c>
      <c r="F19" s="61" t="s">
        <v>312</v>
      </c>
      <c r="G19" s="303" t="s">
        <v>433</v>
      </c>
      <c r="H19" s="303" t="s">
        <v>313</v>
      </c>
      <c r="I19" s="308" t="str">
        <f>+CONCATENATE(F19," ",G19," ",H19)</f>
        <v>El lider de Juridica Hace verificación a la publicación de cada uno de los trámites contractuales en los sistemas  electrónicos de contratación cumpliendo los requisitos de Ley  en caso de verificarse la falta de trámites en los sistemas electrónicos se tramitará la justificación del incumplimiento y se iniciarán las actuaciones pertinentes</v>
      </c>
      <c r="J19" s="312" t="s">
        <v>103</v>
      </c>
      <c r="K19" s="277">
        <f>+IF(J19='[2]11 FORMULAS'!$E$4,'[2]11 FORMULAS'!$F$4,IF(J19='[2]11 FORMULAS'!$E$5,'[2]11 FORMULAS'!$F$5,IF(J19='[2]11 FORMULAS'!$E$6,'[2]11 FORMULAS'!$F$6,"")))</f>
        <v>0.25</v>
      </c>
      <c r="L19" s="277" t="str">
        <f>+IF(OR(J19='[2]11 FORMULAS'!$O$4,J19='[2]11 FORMULAS'!$O$5),'[2]11 FORMULAS'!$P$5,IF(J19='[2]11 FORMULAS'!$O$6,'[2]11 FORMULAS'!$P$6,""))</f>
        <v>Probabilidad</v>
      </c>
      <c r="M19" s="312" t="s">
        <v>92</v>
      </c>
      <c r="N19" s="277">
        <f>+IF(M19='[2]11 FORMULAS'!$H$4,'[2]11 FORMULAS'!$I$4,IF(M19='[2]11 FORMULAS'!$H$5,'[2]11 FORMULAS'!$I$5,""))</f>
        <v>0.15</v>
      </c>
      <c r="O19" s="313" t="s">
        <v>95</v>
      </c>
      <c r="P19" s="313" t="s">
        <v>97</v>
      </c>
      <c r="Q19" s="313" t="s">
        <v>100</v>
      </c>
      <c r="R19" s="277">
        <f>+IFERROR(K19+N19,"")</f>
        <v>0.4</v>
      </c>
      <c r="S19" s="277">
        <f>IF(L19='11 FORMULAS'!$P$5,C19-(C19*R19),C19)</f>
        <v>0.36</v>
      </c>
      <c r="T19" s="277">
        <f>IF(L19='11 FORMULAS'!$P$6,D19-(D19*R19),D19)</f>
        <v>1</v>
      </c>
      <c r="U19" s="400">
        <f>+IF(S22="","",S22)</f>
        <v>6.4799999999999996E-2</v>
      </c>
      <c r="V19" s="403">
        <f>+IF(T22="","",T22)</f>
        <v>1</v>
      </c>
      <c r="X19" s="274"/>
      <c r="Y19" s="275"/>
      <c r="Z19" s="275"/>
    </row>
    <row r="20" spans="1:26" ht="41.25" customHeight="1" x14ac:dyDescent="0.25">
      <c r="A20" s="407"/>
      <c r="B20" s="419"/>
      <c r="C20" s="413"/>
      <c r="D20" s="416"/>
      <c r="E20" s="59">
        <v>2</v>
      </c>
      <c r="F20" s="202" t="s">
        <v>314</v>
      </c>
      <c r="G20" s="305" t="s">
        <v>434</v>
      </c>
      <c r="H20" s="305" t="s">
        <v>315</v>
      </c>
      <c r="I20" s="164" t="str">
        <f>+CONCATENATE(F20," ",G20," ",H20)</f>
        <v xml:space="preserve">El lider del area de juridica conjunto con el ingeniero de sistemas Hacen seguimiento y control a la publicación de cada uno de los trámites contractuales en los sistemas electrónicos de contratación en los términos establecidos. en los sistemas electrónicos de contratación siguiendo los términos establecidos de manera mensual </v>
      </c>
      <c r="J20" s="314" t="s">
        <v>103</v>
      </c>
      <c r="K20" s="278">
        <f>+IF(J20='[2]11 FORMULAS'!$E$4,'[2]11 FORMULAS'!$F$4,IF(J20='[2]11 FORMULAS'!$E$5,'[2]11 FORMULAS'!$F$5,IF(J20='[2]11 FORMULAS'!$E$6,'[2]11 FORMULAS'!$F$6,"")))</f>
        <v>0.25</v>
      </c>
      <c r="L20" s="278" t="str">
        <f>+IF(OR(J20='[2]11 FORMULAS'!$O$4,J20='[2]11 FORMULAS'!$O$5),'[2]11 FORMULAS'!$P$5,IF(J20='[2]11 FORMULAS'!$O$6,'[2]11 FORMULAS'!$P$6,""))</f>
        <v>Probabilidad</v>
      </c>
      <c r="M20" s="314" t="s">
        <v>92</v>
      </c>
      <c r="N20" s="278">
        <f>+IF(M20='[2]11 FORMULAS'!$H$4,'[2]11 FORMULAS'!$I$4,IF(M20='[2]11 FORMULAS'!$H$5,'[2]11 FORMULAS'!$I$5,""))</f>
        <v>0.15</v>
      </c>
      <c r="O20" s="315" t="s">
        <v>95</v>
      </c>
      <c r="P20" s="315" t="s">
        <v>97</v>
      </c>
      <c r="Q20" s="315" t="s">
        <v>100</v>
      </c>
      <c r="R20" s="278">
        <f>+IFERROR(K20+N20,"")</f>
        <v>0.4</v>
      </c>
      <c r="S20" s="278">
        <f>IF(L20='11 FORMULAS'!$P$5,S19-(S19*R20),S19)</f>
        <v>0.216</v>
      </c>
      <c r="T20" s="278">
        <f>IF(L20='11 FORMULAS'!$P$6,T19-(T19*R20),T19)</f>
        <v>1</v>
      </c>
      <c r="U20" s="401"/>
      <c r="V20" s="404"/>
      <c r="X20" s="274"/>
      <c r="Y20" s="275"/>
      <c r="Z20" s="275"/>
    </row>
    <row r="21" spans="1:26" ht="41.25" customHeight="1" x14ac:dyDescent="0.25">
      <c r="A21" s="407"/>
      <c r="B21" s="419"/>
      <c r="C21" s="413"/>
      <c r="D21" s="416"/>
      <c r="E21" s="59">
        <v>3</v>
      </c>
      <c r="F21" s="202" t="s">
        <v>347</v>
      </c>
      <c r="G21" s="305" t="s">
        <v>348</v>
      </c>
      <c r="H21" s="305" t="s">
        <v>349</v>
      </c>
      <c r="I21" s="164" t="str">
        <f t="shared" si="2"/>
        <v>El lider del area juridica Implementara un sistema de doble verificación o revisión por pares para aumentar la precisión y evitar errores.  Esto implicara que otro miembro del equipo revise y apruebe los trámites contractuales antes de su publicación.</v>
      </c>
      <c r="J21" s="314" t="s">
        <v>337</v>
      </c>
      <c r="K21" s="278">
        <f>+IF(J21='[2]11 FORMULAS'!$E$4,'[2]11 FORMULAS'!$F$4,IF(J21='[2]11 FORMULAS'!$E$5,'[2]11 FORMULAS'!$F$5,IF(J21='[2]11 FORMULAS'!$E$6,'[2]11 FORMULAS'!$F$6,"")))</f>
        <v>0.25</v>
      </c>
      <c r="L21" s="278" t="str">
        <f>+IF(OR(J21='[2]11 FORMULAS'!$O$4,J21='[2]11 FORMULAS'!$O$5),'[2]11 FORMULAS'!$P$5,IF(J21='[2]11 FORMULAS'!$O$6,'[2]11 FORMULAS'!$P$6,""))</f>
        <v>Probabilidad</v>
      </c>
      <c r="M21" s="314" t="s">
        <v>91</v>
      </c>
      <c r="N21" s="278">
        <f>+IF(M21='[2]11 FORMULAS'!$H$4,'[2]11 FORMULAS'!$I$4,IF(M21='[2]11 FORMULAS'!$H$5,'[2]11 FORMULAS'!$I$5,""))</f>
        <v>0.25</v>
      </c>
      <c r="O21" s="315" t="s">
        <v>95</v>
      </c>
      <c r="P21" s="315" t="s">
        <v>97</v>
      </c>
      <c r="Q21" s="315" t="s">
        <v>100</v>
      </c>
      <c r="R21" s="278">
        <f>+IFERROR(K21+N21,"")</f>
        <v>0.5</v>
      </c>
      <c r="S21" s="278">
        <f>IF(L21='11 FORMULAS'!$P$5,S20-(S20*R21),S20)</f>
        <v>0.108</v>
      </c>
      <c r="T21" s="278">
        <f>IF(L21='11 FORMULAS'!$P$6,T20-(T20*R21),T20)</f>
        <v>1</v>
      </c>
      <c r="U21" s="401"/>
      <c r="V21" s="404"/>
      <c r="X21" s="274"/>
      <c r="Y21" s="275"/>
      <c r="Z21" s="275"/>
    </row>
    <row r="22" spans="1:26" ht="41.25" customHeight="1" thickBot="1" x14ac:dyDescent="0.3">
      <c r="A22" s="408"/>
      <c r="B22" s="420"/>
      <c r="C22" s="414"/>
      <c r="D22" s="417"/>
      <c r="E22" s="60">
        <v>4</v>
      </c>
      <c r="F22" s="203" t="s">
        <v>347</v>
      </c>
      <c r="G22" s="306" t="s">
        <v>350</v>
      </c>
      <c r="H22" s="306" t="s">
        <v>351</v>
      </c>
      <c r="I22" s="307" t="str">
        <f t="shared" si="2"/>
        <v xml:space="preserve">El lider del area juridica Realizara auditorías periódicas de los procesos de gestión de contratos para identificar posibles áreas de mejora y corregir cualquier deficiencia. Estas auditorías también pueden ayudar a determinar la responsabilidad del error en caso de que ocurra un incumplimiento de los requisitos legales.
</v>
      </c>
      <c r="J22" s="316" t="s">
        <v>103</v>
      </c>
      <c r="K22" s="279">
        <f>+IF(J22='[2]11 FORMULAS'!$E$4,'[2]11 FORMULAS'!$F$4,IF(J22='[2]11 FORMULAS'!$E$5,'[2]11 FORMULAS'!$F$5,IF(J22='[2]11 FORMULAS'!$E$6,'[2]11 FORMULAS'!$F$6,"")))</f>
        <v>0.25</v>
      </c>
      <c r="L22" s="279" t="str">
        <f>+IF(OR(J22='[2]11 FORMULAS'!$O$4,J22='[2]11 FORMULAS'!$O$5),'[2]11 FORMULAS'!$P$5,IF(J22='[2]11 FORMULAS'!$O$6,'[2]11 FORMULAS'!$P$6,""))</f>
        <v>Probabilidad</v>
      </c>
      <c r="M22" s="316" t="s">
        <v>92</v>
      </c>
      <c r="N22" s="279">
        <f>+IF(M22='[2]11 FORMULAS'!$H$4,'[2]11 FORMULAS'!$I$4,IF(M22='[2]11 FORMULAS'!$H$5,'[2]11 FORMULAS'!$I$5,""))</f>
        <v>0.15</v>
      </c>
      <c r="O22" s="317" t="s">
        <v>352</v>
      </c>
      <c r="P22" s="317" t="s">
        <v>97</v>
      </c>
      <c r="Q22" s="317" t="s">
        <v>100</v>
      </c>
      <c r="R22" s="279">
        <f t="shared" ref="R22" si="4">+IFERROR(K22+N22,"")</f>
        <v>0.4</v>
      </c>
      <c r="S22" s="279">
        <f>IF(L22='11 FORMULAS'!$P$5,S21-(S21*R22),S21)</f>
        <v>6.4799999999999996E-2</v>
      </c>
      <c r="T22" s="279">
        <f>IF(L22='11 FORMULAS'!$P$6,T21-(T21*R22),T21)</f>
        <v>1</v>
      </c>
      <c r="U22" s="402"/>
      <c r="V22" s="405"/>
    </row>
    <row r="23" spans="1:26" ht="111" customHeight="1" x14ac:dyDescent="0.25">
      <c r="A23" s="406" t="str">
        <f>'2 CONTEXTO E IDENTIFICACIÓN'!A14</f>
        <v>R4</v>
      </c>
      <c r="B23" s="418" t="str">
        <f>+'2 CONTEXTO E IDENTIFICACIÓN'!E14</f>
        <v>Posibilidad de pérdida Reputacional por no dar respuesta de fondo a los PQRSD dentro los términos legales debido a falta de seguimiento y control por parte de los funcionarios responsables</v>
      </c>
      <c r="C23" s="412">
        <f>+'3 PROBABIL E IMPACTO INHERENTE'!E14</f>
        <v>0.6</v>
      </c>
      <c r="D23" s="415">
        <f>+'3 PROBABIL E IMPACTO INHERENTE'!M14</f>
        <v>1</v>
      </c>
      <c r="E23" s="58">
        <v>1</v>
      </c>
      <c r="F23" s="301" t="s">
        <v>471</v>
      </c>
      <c r="G23" s="303" t="s">
        <v>429</v>
      </c>
      <c r="H23" s="303" t="s">
        <v>316</v>
      </c>
      <c r="I23" s="304" t="str">
        <f>+CONCATENATE(F23," ",G23," ",H23)</f>
        <v>el lider Juridico Verifica y hace seguimiento diario al cumplimiento de los términos y contenido los PQRSD   en caso de vencerse los término o no dar respuesta de fondo ocasiona la interposición de trámites constitucionales</v>
      </c>
      <c r="J23" s="312" t="s">
        <v>104</v>
      </c>
      <c r="K23" s="277">
        <f>+IF(J23='[2]11 FORMULAS'!$E$4,'[2]11 FORMULAS'!$F$4,IF(J23='[2]11 FORMULAS'!$E$5,'[2]11 FORMULAS'!$F$5,IF(J23='[2]11 FORMULAS'!$E$6,'[2]11 FORMULAS'!$F$6,"")))</f>
        <v>0.15</v>
      </c>
      <c r="L23" s="277" t="str">
        <f>+IF(OR(J23='[2]11 FORMULAS'!$O$4,J23='[2]11 FORMULAS'!$O$5),'[2]11 FORMULAS'!$P$5,IF(J23='[2]11 FORMULAS'!$O$6,'[2]11 FORMULAS'!$P$6,""))</f>
        <v>Probabilidad</v>
      </c>
      <c r="M23" s="312" t="s">
        <v>92</v>
      </c>
      <c r="N23" s="277">
        <f>+IF(M23='[2]11 FORMULAS'!$H$4,'[2]11 FORMULAS'!$I$4,IF(M23='[2]11 FORMULAS'!$H$5,'[2]11 FORMULAS'!$I$5,""))</f>
        <v>0.15</v>
      </c>
      <c r="O23" s="313" t="s">
        <v>95</v>
      </c>
      <c r="P23" s="313" t="s">
        <v>97</v>
      </c>
      <c r="Q23" s="313" t="s">
        <v>100</v>
      </c>
      <c r="R23" s="277">
        <f>+IFERROR(K23+N23,"")</f>
        <v>0.3</v>
      </c>
      <c r="S23" s="277">
        <f>IF(L23='11 FORMULAS'!$P$5,C23-(C23*R23),C23)</f>
        <v>0.42</v>
      </c>
      <c r="T23" s="277">
        <f>IF(L23='11 FORMULAS'!$P$6,D23-(D23*R23),D23)</f>
        <v>1</v>
      </c>
      <c r="U23" s="400">
        <f>+IF(S26="","",S26)</f>
        <v>7.5600000000000001E-2</v>
      </c>
      <c r="V23" s="403">
        <f>+IF(T26="","",T26)</f>
        <v>1</v>
      </c>
      <c r="X23" s="274"/>
      <c r="Y23" s="275"/>
      <c r="Z23" s="275"/>
    </row>
    <row r="24" spans="1:26" ht="168.75" customHeight="1" x14ac:dyDescent="0.25">
      <c r="A24" s="407"/>
      <c r="B24" s="419"/>
      <c r="C24" s="413"/>
      <c r="D24" s="416"/>
      <c r="E24" s="59">
        <v>2</v>
      </c>
      <c r="F24" s="202" t="s">
        <v>343</v>
      </c>
      <c r="G24" s="305" t="s">
        <v>430</v>
      </c>
      <c r="H24" s="305" t="s">
        <v>353</v>
      </c>
      <c r="I24" s="164" t="str">
        <f>+CONCATENATE(F24," ",G24," ",H24)</f>
        <v>Gerencia Implementara procedimientos y protocolos claros para el registro, seguimiento y control de los PQRSD desde el momento en que son recibidos hasta que se les da una respuesta de fondo. Designara a un funcionario o equipo responsable de gestionar este proceso y asegurarse de que se cumplan los plazos establecidos.</v>
      </c>
      <c r="J24" s="314" t="s">
        <v>103</v>
      </c>
      <c r="K24" s="278">
        <f>+IF(J24='[2]11 FORMULAS'!$E$4,'[2]11 FORMULAS'!$F$4,IF(J24='[2]11 FORMULAS'!$E$5,'[2]11 FORMULAS'!$F$5,IF(J24='[2]11 FORMULAS'!$E$6,'[2]11 FORMULAS'!$F$6,"")))</f>
        <v>0.25</v>
      </c>
      <c r="L24" s="278" t="str">
        <f>+IF(OR(J24='[2]11 FORMULAS'!$O$4,J24='[2]11 FORMULAS'!$O$5),'[2]11 FORMULAS'!$P$5,IF(J24='[2]11 FORMULAS'!$O$6,'[2]11 FORMULAS'!$P$6,""))</f>
        <v>Probabilidad</v>
      </c>
      <c r="M24" s="314" t="s">
        <v>92</v>
      </c>
      <c r="N24" s="278">
        <f>+IF(M24='[2]11 FORMULAS'!$H$4,'[2]11 FORMULAS'!$I$4,IF(M24='[2]11 FORMULAS'!$H$5,'[2]11 FORMULAS'!$I$5,""))</f>
        <v>0.15</v>
      </c>
      <c r="O24" s="315" t="s">
        <v>95</v>
      </c>
      <c r="P24" s="315" t="s">
        <v>97</v>
      </c>
      <c r="Q24" s="315" t="s">
        <v>100</v>
      </c>
      <c r="R24" s="278">
        <f t="shared" ref="R24" si="5">+IFERROR(K24+N24,"")</f>
        <v>0.4</v>
      </c>
      <c r="S24" s="278">
        <f>IF(L24='11 FORMULAS'!$P$5,S23-(S23*R24),S23)</f>
        <v>0.252</v>
      </c>
      <c r="T24" s="278">
        <f>IF(L24='11 FORMULAS'!$P$6,T23-(T23*R24),T23)</f>
        <v>1</v>
      </c>
      <c r="U24" s="401"/>
      <c r="V24" s="404"/>
      <c r="X24" s="274"/>
      <c r="Y24" s="275"/>
      <c r="Z24" s="275"/>
    </row>
    <row r="25" spans="1:26" ht="41.25" customHeight="1" x14ac:dyDescent="0.25">
      <c r="A25" s="407"/>
      <c r="B25" s="419"/>
      <c r="C25" s="413"/>
      <c r="D25" s="416"/>
      <c r="E25" s="59">
        <v>3</v>
      </c>
      <c r="F25" s="202" t="s">
        <v>472</v>
      </c>
      <c r="G25" s="305" t="s">
        <v>435</v>
      </c>
      <c r="H25" s="305" t="s">
        <v>354</v>
      </c>
      <c r="I25" s="164" t="str">
        <f t="shared" si="2"/>
        <v>El lider Juridico Establecera un sistema de alertas o recordatorios automático que notifique a los funcionarios responsables sobre los plazos a cumplir para dar respuesta a los PQRSD Esto permitirá prevenir posibles retrasos y asegurarse de que las respuestas se den en tiempo y forma.</v>
      </c>
      <c r="J25" s="314" t="s">
        <v>103</v>
      </c>
      <c r="K25" s="278">
        <f>+IF(J25='[2]11 FORMULAS'!$E$4,'[2]11 FORMULAS'!$F$4,IF(J25='[2]11 FORMULAS'!$E$5,'[2]11 FORMULAS'!$F$5,IF(J25='[2]11 FORMULAS'!$E$6,'[2]11 FORMULAS'!$F$6,"")))</f>
        <v>0.25</v>
      </c>
      <c r="L25" s="278" t="str">
        <f>+IF(OR(J25='[2]11 FORMULAS'!$O$4,J25='[2]11 FORMULAS'!$O$5),'[2]11 FORMULAS'!$P$5,IF(J25='[2]11 FORMULAS'!$O$6,'[2]11 FORMULAS'!$P$6,""))</f>
        <v>Probabilidad</v>
      </c>
      <c r="M25" s="314" t="s">
        <v>91</v>
      </c>
      <c r="N25" s="278">
        <f>+IF(M25='[2]11 FORMULAS'!$H$4,'[2]11 FORMULAS'!$I$4,IF(M25='[2]11 FORMULAS'!$H$5,'[2]11 FORMULAS'!$I$5,""))</f>
        <v>0.25</v>
      </c>
      <c r="O25" s="315" t="s">
        <v>95</v>
      </c>
      <c r="P25" s="315" t="s">
        <v>97</v>
      </c>
      <c r="Q25" s="315" t="s">
        <v>100</v>
      </c>
      <c r="R25" s="278">
        <f>+IFERROR(K25+N25,"")</f>
        <v>0.5</v>
      </c>
      <c r="S25" s="278">
        <f>IF(L25='11 FORMULAS'!$P$5,S24-(S24*R25),S24)</f>
        <v>0.126</v>
      </c>
      <c r="T25" s="278">
        <f>IF(L25='11 FORMULAS'!$P$6,T24-(T24*R25),T24)</f>
        <v>1</v>
      </c>
      <c r="U25" s="401"/>
      <c r="V25" s="404"/>
      <c r="X25" s="274"/>
      <c r="Y25" s="275"/>
      <c r="Z25" s="275"/>
    </row>
    <row r="26" spans="1:26" ht="41.25" customHeight="1" thickBot="1" x14ac:dyDescent="0.3">
      <c r="A26" s="408"/>
      <c r="B26" s="420"/>
      <c r="C26" s="414"/>
      <c r="D26" s="417"/>
      <c r="E26" s="60">
        <v>4</v>
      </c>
      <c r="F26" s="203"/>
      <c r="G26" s="306"/>
      <c r="H26" s="306"/>
      <c r="I26" s="307" t="str">
        <f t="shared" si="2"/>
        <v xml:space="preserve">  </v>
      </c>
      <c r="J26" s="316" t="s">
        <v>103</v>
      </c>
      <c r="K26" s="279">
        <f>+IF(J26='[2]11 FORMULAS'!$E$4,'[2]11 FORMULAS'!$F$4,IF(J26='[2]11 FORMULAS'!$E$5,'[2]11 FORMULAS'!$F$5,IF(J26='[2]11 FORMULAS'!$E$6,'[2]11 FORMULAS'!$F$6,"")))</f>
        <v>0.25</v>
      </c>
      <c r="L26" s="279" t="str">
        <f>+IF(OR(J26='[2]11 FORMULAS'!$O$4,J26='[2]11 FORMULAS'!$O$5),'[2]11 FORMULAS'!$P$5,IF(J26='[2]11 FORMULAS'!$O$6,'[2]11 FORMULAS'!$P$6,""))</f>
        <v>Probabilidad</v>
      </c>
      <c r="M26" s="316" t="s">
        <v>92</v>
      </c>
      <c r="N26" s="279">
        <f>+IF(M26='[2]11 FORMULAS'!$H$4,'[2]11 FORMULAS'!$I$4,IF(M26='[2]11 FORMULAS'!$H$5,'[2]11 FORMULAS'!$I$5,""))</f>
        <v>0.15</v>
      </c>
      <c r="O26" s="317" t="s">
        <v>95</v>
      </c>
      <c r="P26" s="317" t="s">
        <v>97</v>
      </c>
      <c r="Q26" s="317" t="s">
        <v>100</v>
      </c>
      <c r="R26" s="279">
        <f t="shared" ref="R26" si="6">+IFERROR(K26+N26,"")</f>
        <v>0.4</v>
      </c>
      <c r="S26" s="279">
        <f>IF(L26='11 FORMULAS'!$P$5,S25-(S25*R26),S25)</f>
        <v>7.5600000000000001E-2</v>
      </c>
      <c r="T26" s="279">
        <f>IF(L26='11 FORMULAS'!$P$6,T25-(T25*R26),T25)</f>
        <v>1</v>
      </c>
      <c r="U26" s="402"/>
      <c r="V26" s="405"/>
    </row>
    <row r="27" spans="1:26" ht="111.75" customHeight="1" x14ac:dyDescent="0.25">
      <c r="A27" s="406" t="str">
        <f>'2 CONTEXTO E IDENTIFICACIÓN'!A15</f>
        <v>R5</v>
      </c>
      <c r="B27" s="418" t="str">
        <f>+'2 CONTEXTO E IDENTIFICACIÓN'!E15</f>
        <v>Posibilidad de pérdida Reputacional por deficiencia en la verificacion trimestral del cumplimiento de las metas de programas y proyectos   debido a falta de seguimiento y control por parte de los funcionarios responsables</v>
      </c>
      <c r="C27" s="412">
        <f>+'3 PROBABIL E IMPACTO INHERENTE'!E15</f>
        <v>0.6</v>
      </c>
      <c r="D27" s="415">
        <f>+'3 PROBABIL E IMPACTO INHERENTE'!M15</f>
        <v>0.8</v>
      </c>
      <c r="E27" s="58">
        <v>1</v>
      </c>
      <c r="F27" s="301" t="s">
        <v>317</v>
      </c>
      <c r="G27" s="303" t="s">
        <v>436</v>
      </c>
      <c r="H27" s="303" t="s">
        <v>318</v>
      </c>
      <c r="I27" s="308" t="str">
        <f>+CONCATENATE(F27," ",G27," ",H27)</f>
        <v>Líder del area financiera   Verifica trimestralmente el cumplimiento de las metas de programas y proyectos  de acuerdo a lo planeado y al seguimiento reportado por los líderes de proceso en caso de encontrar desviaciones se pasa a consideración del gerente para que el líder del área responsable del proyecto responda y haga el plan de mejora si corresponde</v>
      </c>
      <c r="J27" s="312" t="s">
        <v>103</v>
      </c>
      <c r="K27" s="277">
        <f>+IF(J27='[2]11 FORMULAS'!$E$4,'[2]11 FORMULAS'!$F$4,IF(J27='[2]11 FORMULAS'!$E$5,'[2]11 FORMULAS'!$F$5,IF(J27='[2]11 FORMULAS'!$E$6,'[2]11 FORMULAS'!$F$6,"")))</f>
        <v>0.25</v>
      </c>
      <c r="L27" s="277" t="str">
        <f>+IF(OR(J27='[2]11 FORMULAS'!$O$4,J27='[2]11 FORMULAS'!$O$5),'[2]11 FORMULAS'!$P$5,IF(J27='[2]11 FORMULAS'!$O$6,'[2]11 FORMULAS'!$P$6,""))</f>
        <v>Probabilidad</v>
      </c>
      <c r="M27" s="312" t="s">
        <v>92</v>
      </c>
      <c r="N27" s="277">
        <f>+IF(M27='[2]11 FORMULAS'!$H$4,'[2]11 FORMULAS'!$I$4,IF(M27='[2]11 FORMULAS'!$H$5,'[2]11 FORMULAS'!$I$5,""))</f>
        <v>0.15</v>
      </c>
      <c r="O27" s="313" t="s">
        <v>95</v>
      </c>
      <c r="P27" s="313" t="s">
        <v>97</v>
      </c>
      <c r="Q27" s="313" t="s">
        <v>100</v>
      </c>
      <c r="R27" s="277">
        <f>+IFERROR(K27+N27,"")</f>
        <v>0.4</v>
      </c>
      <c r="S27" s="277">
        <f>IF(L27='11 FORMULAS'!$P$5,C27-(C27*R27),C27)</f>
        <v>0.36</v>
      </c>
      <c r="T27" s="277">
        <f>IF(L27='11 FORMULAS'!$P$6,D27-(D27*R27),D27)</f>
        <v>0.8</v>
      </c>
      <c r="U27" s="400">
        <f>+IF(S30="","",S30)</f>
        <v>6.4799999999999996E-2</v>
      </c>
      <c r="V27" s="403">
        <f>+IF(T30="","",T30)</f>
        <v>0.8</v>
      </c>
      <c r="X27" s="274"/>
      <c r="Y27" s="275"/>
      <c r="Z27" s="275"/>
    </row>
    <row r="28" spans="1:26" ht="41.25" customHeight="1" x14ac:dyDescent="0.25">
      <c r="A28" s="407"/>
      <c r="B28" s="419"/>
      <c r="C28" s="413"/>
      <c r="D28" s="416"/>
      <c r="E28" s="59">
        <v>2</v>
      </c>
      <c r="F28" s="202" t="s">
        <v>355</v>
      </c>
      <c r="G28" s="305" t="s">
        <v>437</v>
      </c>
      <c r="H28" s="305" t="s">
        <v>356</v>
      </c>
      <c r="I28" s="164" t="str">
        <f t="shared" si="2"/>
        <v>Lider Administrativo  Definira un plan que especifique las actividades, procesos y responsabilidades necesarias para verificar el cumplimiento de las metas trimestrales de programas y proyectos. Esto debe incluir la frecuencia de las revisiones, los indicadores a evaluar y los plazos establecidos.</v>
      </c>
      <c r="J28" s="314" t="s">
        <v>103</v>
      </c>
      <c r="K28" s="278">
        <f>+IF(J28='[2]11 FORMULAS'!$E$4,'[2]11 FORMULAS'!$F$4,IF(J28='[2]11 FORMULAS'!$E$5,'[2]11 FORMULAS'!$F$5,IF(J28='[2]11 FORMULAS'!$E$6,'[2]11 FORMULAS'!$F$6,"")))</f>
        <v>0.25</v>
      </c>
      <c r="L28" s="278" t="str">
        <f>+IF(OR(J28='[2]11 FORMULAS'!$O$4,J28='[2]11 FORMULAS'!$O$5),'[2]11 FORMULAS'!$P$5,IF(J28='[2]11 FORMULAS'!$O$6,'[2]11 FORMULAS'!$P$6,""))</f>
        <v>Probabilidad</v>
      </c>
      <c r="M28" s="314" t="s">
        <v>92</v>
      </c>
      <c r="N28" s="278">
        <f>+IF(M28='[2]11 FORMULAS'!$H$4,'[2]11 FORMULAS'!$I$4,IF(M28='[2]11 FORMULAS'!$H$5,'[2]11 FORMULAS'!$I$5,""))</f>
        <v>0.15</v>
      </c>
      <c r="O28" s="315" t="s">
        <v>352</v>
      </c>
      <c r="P28" s="315" t="s">
        <v>97</v>
      </c>
      <c r="Q28" s="315" t="s">
        <v>100</v>
      </c>
      <c r="R28" s="278">
        <f t="shared" ref="R28" si="7">+IFERROR(K28+N28,"")</f>
        <v>0.4</v>
      </c>
      <c r="S28" s="278">
        <f>IF(L28='11 FORMULAS'!$P$5,S27-(S27*R28),S27)</f>
        <v>0.216</v>
      </c>
      <c r="T28" s="278">
        <f>IF(L28='11 FORMULAS'!$P$6,T27-(T27*R28),T27)</f>
        <v>0.8</v>
      </c>
      <c r="U28" s="401"/>
      <c r="V28" s="404"/>
      <c r="X28" s="274"/>
      <c r="Y28" s="275"/>
      <c r="Z28" s="275"/>
    </row>
    <row r="29" spans="1:26" ht="41.25" customHeight="1" x14ac:dyDescent="0.25">
      <c r="A29" s="407"/>
      <c r="B29" s="419"/>
      <c r="C29" s="413"/>
      <c r="D29" s="416"/>
      <c r="E29" s="59">
        <v>3</v>
      </c>
      <c r="F29" s="202"/>
      <c r="G29" s="305"/>
      <c r="H29" s="305"/>
      <c r="I29" s="164" t="str">
        <f t="shared" si="2"/>
        <v xml:space="preserve">  </v>
      </c>
      <c r="J29" s="314" t="s">
        <v>103</v>
      </c>
      <c r="K29" s="278">
        <f>+IF(J29='[2]11 FORMULAS'!$E$4,'[2]11 FORMULAS'!$F$4,IF(J29='[2]11 FORMULAS'!$E$5,'[2]11 FORMULAS'!$F$5,IF(J29='[2]11 FORMULAS'!$E$6,'[2]11 FORMULAS'!$F$6,"")))</f>
        <v>0.25</v>
      </c>
      <c r="L29" s="278" t="str">
        <f>+IF(OR(J29='[2]11 FORMULAS'!$O$4,J29='[2]11 FORMULAS'!$O$5),'[2]11 FORMULAS'!$P$5,IF(J29='[2]11 FORMULAS'!$O$6,'[2]11 FORMULAS'!$P$6,""))</f>
        <v>Probabilidad</v>
      </c>
      <c r="M29" s="314" t="s">
        <v>91</v>
      </c>
      <c r="N29" s="278">
        <f>+IF(M29='[2]11 FORMULAS'!$H$4,'[2]11 FORMULAS'!$I$4,IF(M29='[2]11 FORMULAS'!$H$5,'[2]11 FORMULAS'!$I$5,""))</f>
        <v>0.25</v>
      </c>
      <c r="O29" s="315" t="s">
        <v>352</v>
      </c>
      <c r="P29" s="315" t="s">
        <v>97</v>
      </c>
      <c r="Q29" s="315" t="s">
        <v>100</v>
      </c>
      <c r="R29" s="278">
        <f>+IFERROR(K29+N29,"")</f>
        <v>0.5</v>
      </c>
      <c r="S29" s="278">
        <f>IF(L29='11 FORMULAS'!$P$5,S28-(S28*R29),S28)</f>
        <v>0.108</v>
      </c>
      <c r="T29" s="278">
        <f>IF(L29='11 FORMULAS'!$P$6,T28-(T28*R29),T28)</f>
        <v>0.8</v>
      </c>
      <c r="U29" s="401"/>
      <c r="V29" s="404"/>
      <c r="X29" s="274"/>
      <c r="Y29" s="275"/>
      <c r="Z29" s="275"/>
    </row>
    <row r="30" spans="1:26" ht="41.25" customHeight="1" thickBot="1" x14ac:dyDescent="0.3">
      <c r="A30" s="408"/>
      <c r="B30" s="420"/>
      <c r="C30" s="414"/>
      <c r="D30" s="417"/>
      <c r="E30" s="60">
        <v>4</v>
      </c>
      <c r="F30" s="203" t="s">
        <v>355</v>
      </c>
      <c r="G30" s="306" t="s">
        <v>438</v>
      </c>
      <c r="H30" s="306" t="s">
        <v>357</v>
      </c>
      <c r="I30" s="307" t="str">
        <f t="shared" si="2"/>
        <v>Lider Administrativo Realizara auditorías internas de forma regular permitirá identificar posibles errores o deficiencias en el proceso de verificación trimestral. Esto ayudará a corregir los problemas de manera oportuna y evitará la repetición de errores en el futuro.</v>
      </c>
      <c r="J30" s="316" t="s">
        <v>103</v>
      </c>
      <c r="K30" s="279">
        <f>+IF(J30='[2]11 FORMULAS'!$E$4,'[2]11 FORMULAS'!$F$4,IF(J30='[2]11 FORMULAS'!$E$5,'[2]11 FORMULAS'!$F$5,IF(J30='[2]11 FORMULAS'!$E$6,'[2]11 FORMULAS'!$F$6,"")))</f>
        <v>0.25</v>
      </c>
      <c r="L30" s="279" t="str">
        <f>+IF(OR(J30='[2]11 FORMULAS'!$O$4,J30='[2]11 FORMULAS'!$O$5),'[2]11 FORMULAS'!$P$5,IF(J30='[2]11 FORMULAS'!$O$6,'[2]11 FORMULAS'!$P$6,""))</f>
        <v>Probabilidad</v>
      </c>
      <c r="M30" s="316" t="s">
        <v>92</v>
      </c>
      <c r="N30" s="279">
        <f>+IF(M30='[2]11 FORMULAS'!$H$4,'[2]11 FORMULAS'!$I$4,IF(M30='[2]11 FORMULAS'!$H$5,'[2]11 FORMULAS'!$I$5,""))</f>
        <v>0.15</v>
      </c>
      <c r="O30" s="317" t="s">
        <v>352</v>
      </c>
      <c r="P30" s="317" t="s">
        <v>97</v>
      </c>
      <c r="Q30" s="317" t="s">
        <v>100</v>
      </c>
      <c r="R30" s="279">
        <f t="shared" ref="R30" si="8">+IFERROR(K30+N30,"")</f>
        <v>0.4</v>
      </c>
      <c r="S30" s="279">
        <f>IF(L30='11 FORMULAS'!$P$5,S29-(S29*R30),S29)</f>
        <v>6.4799999999999996E-2</v>
      </c>
      <c r="T30" s="279">
        <f>IF(L30='11 FORMULAS'!$P$6,T29-(T29*R30),T29)</f>
        <v>0.8</v>
      </c>
      <c r="U30" s="402"/>
      <c r="V30" s="405"/>
    </row>
    <row r="31" spans="1:26" ht="41.25" customHeight="1" x14ac:dyDescent="0.25">
      <c r="A31" s="406" t="str">
        <f>'2 CONTEXTO E IDENTIFICACIÓN'!A16</f>
        <v>R6</v>
      </c>
      <c r="B31" s="418" t="str">
        <f>+'2 CONTEXTO E IDENTIFICACIÓN'!E16</f>
        <v>Posibilidad de pérdida Económica y Reputacional  por la indebida celebración de contratos realizados mediante la modalidad de contratación directa debido al incumplimiento de los requisitos de idoneidad y/o experiencia.</v>
      </c>
      <c r="C31" s="412">
        <f>+'3 PROBABIL E IMPACTO INHERENTE'!E16</f>
        <v>0.6</v>
      </c>
      <c r="D31" s="415">
        <f>+'3 PROBABIL E IMPACTO INHERENTE'!M16</f>
        <v>0.8</v>
      </c>
      <c r="E31" s="58">
        <v>1</v>
      </c>
      <c r="F31" s="61" t="s">
        <v>319</v>
      </c>
      <c r="G31" s="61" t="s">
        <v>439</v>
      </c>
      <c r="H31" s="61" t="s">
        <v>320</v>
      </c>
      <c r="I31" s="269" t="str">
        <f>+CONCATENATE(F31," ",G31," ",H31)</f>
        <v xml:space="preserve">El area juridica Realizar informe de evaluacion  con el fin de determinar  procesos de contratación de personal con conocimiento y experiencia   igualmente diligenciar previo a la celebración del contrato, la lista de chequeo para evidenciar que cuenta o no, con todos los documentos requeridos dentro del proceso de selección
</v>
      </c>
      <c r="J31" s="312" t="s">
        <v>103</v>
      </c>
      <c r="K31" s="277">
        <f>+IF(J31='[2]11 FORMULAS'!$E$4,'[2]11 FORMULAS'!$F$4,IF(J31='[2]11 FORMULAS'!$E$5,'[2]11 FORMULAS'!$F$5,IF(J31='[2]11 FORMULAS'!$E$6,'[2]11 FORMULAS'!$F$6,"")))</f>
        <v>0.25</v>
      </c>
      <c r="L31" s="277" t="str">
        <f>+IF(OR(J31='[2]11 FORMULAS'!$O$4,J31='[2]11 FORMULAS'!$O$5),'[2]11 FORMULAS'!$P$5,IF(J31='[2]11 FORMULAS'!$O$6,'[2]11 FORMULAS'!$P$6,""))</f>
        <v>Probabilidad</v>
      </c>
      <c r="M31" s="312" t="s">
        <v>92</v>
      </c>
      <c r="N31" s="277">
        <f>+IF(M31='[2]11 FORMULAS'!$H$4,'[2]11 FORMULAS'!$I$4,IF(M31='[2]11 FORMULAS'!$H$5,'[2]11 FORMULAS'!$I$5,""))</f>
        <v>0.15</v>
      </c>
      <c r="O31" s="313" t="s">
        <v>95</v>
      </c>
      <c r="P31" s="313" t="s">
        <v>97</v>
      </c>
      <c r="Q31" s="313" t="s">
        <v>100</v>
      </c>
      <c r="R31" s="277">
        <f>+IFERROR(K31+N31,"")</f>
        <v>0.4</v>
      </c>
      <c r="S31" s="277">
        <f>IF(L31='11 FORMULAS'!$P$5,C31-(C31*R31),C31)</f>
        <v>0.36</v>
      </c>
      <c r="T31" s="277">
        <f>IF(L31='11 FORMULAS'!$P$6,D31-(D31*R31),D31)</f>
        <v>0.8</v>
      </c>
      <c r="U31" s="400">
        <f>+IF(S34="","",S34)</f>
        <v>0.12959999999999999</v>
      </c>
      <c r="V31" s="403">
        <f>+IF(T34="","",T34)</f>
        <v>0.60000000000000009</v>
      </c>
      <c r="X31" s="274"/>
      <c r="Y31" s="275"/>
      <c r="Z31" s="275"/>
    </row>
    <row r="32" spans="1:26" ht="41.25" customHeight="1" x14ac:dyDescent="0.25">
      <c r="A32" s="407"/>
      <c r="B32" s="419"/>
      <c r="C32" s="413"/>
      <c r="D32" s="416"/>
      <c r="E32" s="59">
        <v>2</v>
      </c>
      <c r="F32" s="202" t="s">
        <v>358</v>
      </c>
      <c r="G32" s="202" t="s">
        <v>359</v>
      </c>
      <c r="H32" s="202" t="s">
        <v>360</v>
      </c>
      <c r="I32" s="270" t="str">
        <f t="shared" si="2"/>
        <v>Lider del area juridica Establecera un proceso riguroso de selección y evaluación de proveedores y contratistas, que incluya la verificación de su idoneidad y experiencia.  Esto puede incluir la revisión de antecedentes, referencias y certificaciones.</v>
      </c>
      <c r="J32" s="314" t="s">
        <v>103</v>
      </c>
      <c r="K32" s="278">
        <f>+IF(J32='[2]11 FORMULAS'!$E$4,'[2]11 FORMULAS'!$F$4,IF(J32='[2]11 FORMULAS'!$E$5,'[2]11 FORMULAS'!$F$5,IF(J32='[2]11 FORMULAS'!$E$6,'[2]11 FORMULAS'!$F$6,"")))</f>
        <v>0.25</v>
      </c>
      <c r="L32" s="278" t="str">
        <f>+IF(OR(J32='[2]11 FORMULAS'!$O$4,J32='[2]11 FORMULAS'!$O$5),'[2]11 FORMULAS'!$P$5,IF(J32='[2]11 FORMULAS'!$O$6,'[2]11 FORMULAS'!$P$6,""))</f>
        <v>Probabilidad</v>
      </c>
      <c r="M32" s="314" t="s">
        <v>92</v>
      </c>
      <c r="N32" s="278">
        <f>+IF(M32='[2]11 FORMULAS'!$H$4,'[2]11 FORMULAS'!$I$4,IF(M32='[2]11 FORMULAS'!$H$5,'[2]11 FORMULAS'!$I$5,""))</f>
        <v>0.15</v>
      </c>
      <c r="O32" s="315" t="s">
        <v>352</v>
      </c>
      <c r="P32" s="315" t="s">
        <v>97</v>
      </c>
      <c r="Q32" s="315" t="s">
        <v>100</v>
      </c>
      <c r="R32" s="278">
        <f t="shared" ref="R32" si="9">+IFERROR(K32+N32,"")</f>
        <v>0.4</v>
      </c>
      <c r="S32" s="278">
        <f>IF(L32='11 FORMULAS'!$P$5,S31-(S31*R32),S31)</f>
        <v>0.216</v>
      </c>
      <c r="T32" s="278">
        <f>IF(L32='11 FORMULAS'!$P$6,T31-(T31*R32),T31)</f>
        <v>0.8</v>
      </c>
      <c r="U32" s="401"/>
      <c r="V32" s="404"/>
      <c r="X32" s="274"/>
      <c r="Y32" s="275"/>
      <c r="Z32" s="275"/>
    </row>
    <row r="33" spans="1:26" ht="41.25" customHeight="1" x14ac:dyDescent="0.25">
      <c r="A33" s="407"/>
      <c r="B33" s="419"/>
      <c r="C33" s="413"/>
      <c r="D33" s="416"/>
      <c r="E33" s="59">
        <v>3</v>
      </c>
      <c r="F33" s="202"/>
      <c r="G33" s="202"/>
      <c r="H33" s="202"/>
      <c r="I33" s="270" t="str">
        <f t="shared" si="2"/>
        <v xml:space="preserve">  </v>
      </c>
      <c r="J33" s="314" t="s">
        <v>103</v>
      </c>
      <c r="K33" s="278">
        <f>+IF(J33='[2]11 FORMULAS'!$E$4,'[2]11 FORMULAS'!$F$4,IF(J33='[2]11 FORMULAS'!$E$5,'[2]11 FORMULAS'!$F$5,IF(J33='[2]11 FORMULAS'!$E$6,'[2]11 FORMULAS'!$F$6,"")))</f>
        <v>0.25</v>
      </c>
      <c r="L33" s="278" t="str">
        <f>+IF(OR(J33='[2]11 FORMULAS'!$O$4,J33='[2]11 FORMULAS'!$O$5),'[2]11 FORMULAS'!$P$5,IF(J33='[2]11 FORMULAS'!$O$6,'[2]11 FORMULAS'!$P$6,""))</f>
        <v>Probabilidad</v>
      </c>
      <c r="M33" s="314" t="s">
        <v>92</v>
      </c>
      <c r="N33" s="278">
        <f>+IF(M33='[2]11 FORMULAS'!$H$4,'[2]11 FORMULAS'!$I$4,IF(M33='[2]11 FORMULAS'!$H$5,'[2]11 FORMULAS'!$I$5,""))</f>
        <v>0.15</v>
      </c>
      <c r="O33" s="315" t="s">
        <v>352</v>
      </c>
      <c r="P33" s="315" t="s">
        <v>97</v>
      </c>
      <c r="Q33" s="315" t="s">
        <v>100</v>
      </c>
      <c r="R33" s="278">
        <f>+IFERROR(K33+N33,"")</f>
        <v>0.4</v>
      </c>
      <c r="S33" s="278">
        <f>IF(L33='11 FORMULAS'!$P$5,S32-(S32*R33),S32)</f>
        <v>0.12959999999999999</v>
      </c>
      <c r="T33" s="278">
        <f>IF(L33='11 FORMULAS'!$P$6,T32-(T32*R33),T32)</f>
        <v>0.8</v>
      </c>
      <c r="U33" s="401"/>
      <c r="V33" s="404"/>
      <c r="X33" s="274"/>
      <c r="Y33" s="275"/>
      <c r="Z33" s="275"/>
    </row>
    <row r="34" spans="1:26" ht="41.25" customHeight="1" thickBot="1" x14ac:dyDescent="0.3">
      <c r="A34" s="408"/>
      <c r="B34" s="420"/>
      <c r="C34" s="414"/>
      <c r="D34" s="417"/>
      <c r="E34" s="60">
        <v>4</v>
      </c>
      <c r="F34" s="203"/>
      <c r="G34" s="203"/>
      <c r="H34" s="203"/>
      <c r="I34" s="271" t="str">
        <f t="shared" si="2"/>
        <v xml:space="preserve">  </v>
      </c>
      <c r="J34" s="316" t="s">
        <v>105</v>
      </c>
      <c r="K34" s="279">
        <f>+IF(J34='[2]11 FORMULAS'!$E$4,'[2]11 FORMULAS'!$F$4,IF(J34='[2]11 FORMULAS'!$E$5,'[2]11 FORMULAS'!$F$5,IF(J34='[2]11 FORMULAS'!$E$6,'[2]11 FORMULAS'!$F$6,"")))</f>
        <v>0.1</v>
      </c>
      <c r="L34" s="279" t="str">
        <f>+IF(OR(J34='[2]11 FORMULAS'!$O$4,J34='[2]11 FORMULAS'!$O$5),'[2]11 FORMULAS'!$P$5,IF(J34='[2]11 FORMULAS'!$O$6,'[2]11 FORMULAS'!$P$6,""))</f>
        <v>Impacto</v>
      </c>
      <c r="M34" s="316" t="s">
        <v>92</v>
      </c>
      <c r="N34" s="279">
        <f>+IF(M34='[2]11 FORMULAS'!$H$4,'[2]11 FORMULAS'!$I$4,IF(M34='[2]11 FORMULAS'!$H$5,'[2]11 FORMULAS'!$I$5,""))</f>
        <v>0.15</v>
      </c>
      <c r="O34" s="317" t="s">
        <v>352</v>
      </c>
      <c r="P34" s="317" t="s">
        <v>98</v>
      </c>
      <c r="Q34" s="317" t="s">
        <v>100</v>
      </c>
      <c r="R34" s="279">
        <f t="shared" ref="R34" si="10">+IFERROR(K34+N34,"")</f>
        <v>0.25</v>
      </c>
      <c r="S34" s="279">
        <f>IF(L34='11 FORMULAS'!$P$5,S33-(S33*R34),S33)</f>
        <v>0.12959999999999999</v>
      </c>
      <c r="T34" s="279">
        <f>IF(L34='11 FORMULAS'!$P$6,T33-(T33*R34),T33)</f>
        <v>0.60000000000000009</v>
      </c>
      <c r="U34" s="402"/>
      <c r="V34" s="405"/>
    </row>
    <row r="35" spans="1:26" ht="41.25" customHeight="1" x14ac:dyDescent="0.25">
      <c r="A35" s="406" t="str">
        <f>'2 CONTEXTO E IDENTIFICACIÓN'!A17</f>
        <v>R7</v>
      </c>
      <c r="B35" s="409" t="str">
        <f>+'2 CONTEXTO E IDENTIFICACIÓN'!E17</f>
        <v>Posibilidad de pérdida Económica y Reputacional por la  falta de  mantenimiento preventivo a cada equipo tecnologico  Debido a la falta de cronogramas de mantenimiento.</v>
      </c>
      <c r="C35" s="412">
        <f>+'3 PROBABIL E IMPACTO INHERENTE'!E17</f>
        <v>0.6</v>
      </c>
      <c r="D35" s="415">
        <f>+'3 PROBABIL E IMPACTO INHERENTE'!M17</f>
        <v>0.2</v>
      </c>
      <c r="E35" s="58">
        <v>1</v>
      </c>
      <c r="F35" s="61" t="s">
        <v>321</v>
      </c>
      <c r="G35" s="61" t="s">
        <v>440</v>
      </c>
      <c r="H35" s="61" t="s">
        <v>322</v>
      </c>
      <c r="I35" s="269" t="str">
        <f>+CONCATENATE(F35," ",G35," ",H35)</f>
        <v>Profesional Universitario de las TIC  Realiza cronograma e implementacion de mantenimiento preventivo  a cada equipo tecnologico  de la empresa</v>
      </c>
      <c r="J35" s="312" t="s">
        <v>103</v>
      </c>
      <c r="K35" s="277">
        <f>+IF(J35='[2]11 FORMULAS'!$E$4,'[2]11 FORMULAS'!$F$4,IF(J35='[2]11 FORMULAS'!$E$5,'[2]11 FORMULAS'!$F$5,IF(J35='[2]11 FORMULAS'!$E$6,'[2]11 FORMULAS'!$F$6,"")))</f>
        <v>0.25</v>
      </c>
      <c r="L35" s="277" t="str">
        <f>+IF(OR(J35='[2]11 FORMULAS'!$O$4,J35='[2]11 FORMULAS'!$O$5),'[2]11 FORMULAS'!$P$5,IF(J35='[2]11 FORMULAS'!$O$6,'[2]11 FORMULAS'!$P$6,""))</f>
        <v>Probabilidad</v>
      </c>
      <c r="M35" s="312" t="s">
        <v>92</v>
      </c>
      <c r="N35" s="277">
        <f>+IF(M35='[2]11 FORMULAS'!$H$4,'[2]11 FORMULAS'!$I$4,IF(M35='[2]11 FORMULAS'!$H$5,'[2]11 FORMULAS'!$I$5,""))</f>
        <v>0.15</v>
      </c>
      <c r="O35" s="313" t="s">
        <v>95</v>
      </c>
      <c r="P35" s="313" t="s">
        <v>97</v>
      </c>
      <c r="Q35" s="313" t="s">
        <v>100</v>
      </c>
      <c r="R35" s="277">
        <f>+IFERROR(K35+N35,"")</f>
        <v>0.4</v>
      </c>
      <c r="S35" s="277">
        <f>IF(L35='11 FORMULAS'!$P$5,C35-(C35*R35),C35)</f>
        <v>0.36</v>
      </c>
      <c r="T35" s="277">
        <f>IF(L35='11 FORMULAS'!$P$6,D35-(D35*R35),D35)</f>
        <v>0.2</v>
      </c>
      <c r="U35" s="400">
        <f>+IF(S38="","",S38)</f>
        <v>0.216</v>
      </c>
      <c r="V35" s="403">
        <f>+IF(T38="","",T38)</f>
        <v>0.2</v>
      </c>
      <c r="X35" s="274"/>
      <c r="Y35" s="275"/>
      <c r="Z35" s="275"/>
    </row>
    <row r="36" spans="1:26" ht="41.25" customHeight="1" x14ac:dyDescent="0.25">
      <c r="A36" s="407"/>
      <c r="B36" s="410"/>
      <c r="C36" s="413"/>
      <c r="D36" s="416"/>
      <c r="E36" s="59">
        <v>2</v>
      </c>
      <c r="F36" s="202" t="s">
        <v>321</v>
      </c>
      <c r="G36" s="202" t="s">
        <v>361</v>
      </c>
      <c r="H36" s="202" t="s">
        <v>362</v>
      </c>
      <c r="I36" s="270" t="str">
        <f t="shared" ref="I36" si="11">+CONCATENATE(F36," ",G36," ",H36)</f>
        <v>Profesional Universitario de las TIC Definira indicadores y metas relacionados con el mantenimiento preventivo, como por ejemplo el porcentaje de equipos tecnológicos que reciben el mantenimiento en tiempo y forma. Estos indicadores permiten medir el desempeño de la organización en cuanto al cumplimiento del plan de mantenimiento y pueden servir como referencia para implementar mejoras continuas.</v>
      </c>
      <c r="J36" s="314" t="s">
        <v>103</v>
      </c>
      <c r="K36" s="278">
        <f>+IF(J36='[2]11 FORMULAS'!$E$4,'[2]11 FORMULAS'!$F$4,IF(J36='[2]11 FORMULAS'!$E$5,'[2]11 FORMULAS'!$F$5,IF(J36='[2]11 FORMULAS'!$E$6,'[2]11 FORMULAS'!$F$6,"")))</f>
        <v>0.25</v>
      </c>
      <c r="L36" s="278" t="str">
        <f>+IF(OR(J36='[2]11 FORMULAS'!$O$4,J36='[2]11 FORMULAS'!$O$5),'[2]11 FORMULAS'!$P$5,IF(J36='[2]11 FORMULAS'!$O$6,'[2]11 FORMULAS'!$P$6,""))</f>
        <v>Probabilidad</v>
      </c>
      <c r="M36" s="314" t="s">
        <v>92</v>
      </c>
      <c r="N36" s="278">
        <f>+IF(M36='[2]11 FORMULAS'!$H$4,'[2]11 FORMULAS'!$I$4,IF(M36='[2]11 FORMULAS'!$H$5,'[2]11 FORMULAS'!$I$5,""))</f>
        <v>0.15</v>
      </c>
      <c r="O36" s="315" t="s">
        <v>352</v>
      </c>
      <c r="P36" s="315" t="s">
        <v>97</v>
      </c>
      <c r="Q36" s="315" t="s">
        <v>100</v>
      </c>
      <c r="R36" s="278">
        <f t="shared" ref="R36" si="12">+IFERROR(K36+N36,"")</f>
        <v>0.4</v>
      </c>
      <c r="S36" s="278">
        <f>IF(L36='11 FORMULAS'!$P$5,S35-(S35*R36),S35)</f>
        <v>0.216</v>
      </c>
      <c r="T36" s="278">
        <f>IF(L36='11 FORMULAS'!$P$6,T35-(T35*R36),T35)</f>
        <v>0.2</v>
      </c>
      <c r="U36" s="401"/>
      <c r="V36" s="404"/>
      <c r="X36" s="274"/>
      <c r="Y36" s="275"/>
      <c r="Z36" s="275"/>
    </row>
    <row r="37" spans="1:26" ht="41.25" customHeight="1" x14ac:dyDescent="0.25">
      <c r="A37" s="407"/>
      <c r="B37" s="410"/>
      <c r="C37" s="413"/>
      <c r="D37" s="416"/>
      <c r="E37" s="59">
        <v>3</v>
      </c>
      <c r="F37" s="202"/>
      <c r="G37" s="202"/>
      <c r="H37" s="202"/>
      <c r="I37" s="270" t="str">
        <f t="shared" ref="I37:I38" si="13">+CONCATENATE(F37," ",G37," ",H37)</f>
        <v xml:space="preserve">  </v>
      </c>
      <c r="J37" s="1"/>
      <c r="K37" s="55" t="str">
        <f>+IF(J37='11 FORMULAS'!$E$4,'11 FORMULAS'!$F$4,IF(J37='11 FORMULAS'!$E$5,'11 FORMULAS'!$F$5,IF(J37='11 FORMULAS'!$E$6,'11 FORMULAS'!$F$6,"")))</f>
        <v/>
      </c>
      <c r="L37" s="55" t="str">
        <f>+IF(OR(J37='11 FORMULAS'!$O$4,J37='11 FORMULAS'!$O$5),'11 FORMULAS'!$P$5,IF(J37='11 FORMULAS'!$O$6,'11 FORMULAS'!$P$6,""))</f>
        <v/>
      </c>
      <c r="M37" s="1"/>
      <c r="N37" s="55" t="str">
        <f>+IF(M37='11 FORMULAS'!$H$4,'11 FORMULAS'!$I$4,IF(M37='11 FORMULAS'!$H$5,'11 FORMULAS'!$I$5,""))</f>
        <v/>
      </c>
      <c r="O37" s="4"/>
      <c r="P37" s="4"/>
      <c r="Q37" s="4"/>
      <c r="R37" s="278" t="str">
        <f>+IFERROR(K37+N37,"")</f>
        <v/>
      </c>
      <c r="S37" s="278">
        <f>IF(L37='11 FORMULAS'!$P$5,S36-(S36*R37),S36)</f>
        <v>0.216</v>
      </c>
      <c r="T37" s="278">
        <f>IF(L37='11 FORMULAS'!$P$6,T36-(T36*R37),T36)</f>
        <v>0.2</v>
      </c>
      <c r="U37" s="401"/>
      <c r="V37" s="404"/>
      <c r="X37" s="274"/>
      <c r="Y37" s="275"/>
      <c r="Z37" s="275"/>
    </row>
    <row r="38" spans="1:26" ht="41.25" customHeight="1" thickBot="1" x14ac:dyDescent="0.3">
      <c r="A38" s="408"/>
      <c r="B38" s="411"/>
      <c r="C38" s="414"/>
      <c r="D38" s="417"/>
      <c r="E38" s="60">
        <v>4</v>
      </c>
      <c r="F38" s="203"/>
      <c r="G38" s="203"/>
      <c r="H38" s="203"/>
      <c r="I38" s="271" t="str">
        <f t="shared" si="13"/>
        <v xml:space="preserve">  </v>
      </c>
      <c r="J38" s="7"/>
      <c r="K38" s="56" t="str">
        <f>+IF(J38='11 FORMULAS'!$E$4,'11 FORMULAS'!$F$4,IF(J38='11 FORMULAS'!$E$5,'11 FORMULAS'!$F$5,IF(J38='11 FORMULAS'!$E$6,'11 FORMULAS'!$F$6,"")))</f>
        <v/>
      </c>
      <c r="L38" s="56" t="str">
        <f>+IF(OR(J38='11 FORMULAS'!$O$4,J38='11 FORMULAS'!$O$5),'11 FORMULAS'!$P$5,IF(J38='11 FORMULAS'!$O$6,'11 FORMULAS'!$P$6,""))</f>
        <v/>
      </c>
      <c r="M38" s="7"/>
      <c r="N38" s="56" t="str">
        <f>+IF(M38='11 FORMULAS'!$H$4,'11 FORMULAS'!$I$4,IF(M38='11 FORMULAS'!$H$5,'11 FORMULAS'!$I$5,""))</f>
        <v/>
      </c>
      <c r="O38" s="8"/>
      <c r="P38" s="8"/>
      <c r="Q38" s="8"/>
      <c r="R38" s="279" t="str">
        <f t="shared" ref="R38" si="14">+IFERROR(K38+N38,"")</f>
        <v/>
      </c>
      <c r="S38" s="279">
        <f>IF(L38='11 FORMULAS'!$P$5,S37-(S37*R38),S37)</f>
        <v>0.216</v>
      </c>
      <c r="T38" s="279">
        <f>IF(L38='11 FORMULAS'!$P$6,T37-(T37*R38),T37)</f>
        <v>0.2</v>
      </c>
      <c r="U38" s="402"/>
      <c r="V38" s="405"/>
    </row>
    <row r="39" spans="1:26" ht="41.25" customHeight="1" x14ac:dyDescent="0.25">
      <c r="A39" s="406" t="str">
        <f>'2 CONTEXTO E IDENTIFICACIÓN'!A18</f>
        <v>R8</v>
      </c>
      <c r="B39" s="409" t="str">
        <f>+'2 CONTEXTO E IDENTIFICACIÓN'!E18</f>
        <v>Posibilidad de pérdida Económica y Reputacional por falta de realizacion de copias de seguridad Debido a la falta de precaucion por parte del personal</v>
      </c>
      <c r="C39" s="412">
        <f>+'3 PROBABIL E IMPACTO INHERENTE'!E18</f>
        <v>0.6</v>
      </c>
      <c r="D39" s="415">
        <f>+'3 PROBABIL E IMPACTO INHERENTE'!M18</f>
        <v>0.6</v>
      </c>
      <c r="E39" s="58">
        <v>1</v>
      </c>
      <c r="F39" s="61" t="s">
        <v>321</v>
      </c>
      <c r="G39" s="61" t="s">
        <v>441</v>
      </c>
      <c r="H39" s="61" t="s">
        <v>323</v>
      </c>
      <c r="I39" s="269" t="str">
        <f>+CONCATENATE(F39," ",G39," ",H39)</f>
        <v>Profesional Universitario de las TIC  Realiza copias de seguridad de la informaciòn que genera y esta es custodiada fisicamente en una unidad nash y en la nube en un servidor  cuatrimestralmente se envìa oficio a los lìderes de àrea informando los funcionarios que no han realizado las respectivas copias de seguridad</v>
      </c>
      <c r="J39" s="312" t="s">
        <v>103</v>
      </c>
      <c r="K39" s="277">
        <f>+IF(J39='[2]11 FORMULAS'!$E$4,'[2]11 FORMULAS'!$F$4,IF(J39='[2]11 FORMULAS'!$E$5,'[2]11 FORMULAS'!$F$5,IF(J39='[2]11 FORMULAS'!$E$6,'[2]11 FORMULAS'!$F$6,"")))</f>
        <v>0.25</v>
      </c>
      <c r="L39" s="277" t="str">
        <f>+IF(OR(J39='[2]11 FORMULAS'!$O$4,J39='[2]11 FORMULAS'!$O$5),'[2]11 FORMULAS'!$P$5,IF(J39='[2]11 FORMULAS'!$O$6,'[2]11 FORMULAS'!$P$6,""))</f>
        <v>Probabilidad</v>
      </c>
      <c r="M39" s="312" t="s">
        <v>92</v>
      </c>
      <c r="N39" s="277">
        <f>+IF(M39='[2]11 FORMULAS'!$H$4,'[2]11 FORMULAS'!$I$4,IF(M39='[2]11 FORMULAS'!$H$5,'[2]11 FORMULAS'!$I$5,""))</f>
        <v>0.15</v>
      </c>
      <c r="O39" s="313" t="s">
        <v>95</v>
      </c>
      <c r="P39" s="313" t="s">
        <v>97</v>
      </c>
      <c r="Q39" s="313" t="s">
        <v>100</v>
      </c>
      <c r="R39" s="277">
        <f>+IFERROR(K39+N39,"")</f>
        <v>0.4</v>
      </c>
      <c r="S39" s="277">
        <f>IF(L39='11 FORMULAS'!$P$5,C39-(C39*R39),C39)</f>
        <v>0.36</v>
      </c>
      <c r="T39" s="277">
        <f>IF(L39='11 FORMULAS'!$P$6,D39-(D39*R39),D39)</f>
        <v>0.6</v>
      </c>
      <c r="U39" s="400">
        <f>+IF(S42="","",S42)</f>
        <v>9.0719999999999995E-2</v>
      </c>
      <c r="V39" s="403">
        <f>+IF(T42="","",T42)</f>
        <v>0.6</v>
      </c>
      <c r="X39" s="274"/>
      <c r="Y39" s="275"/>
      <c r="Z39" s="275"/>
    </row>
    <row r="40" spans="1:26" ht="41.25" customHeight="1" x14ac:dyDescent="0.25">
      <c r="A40" s="407"/>
      <c r="B40" s="410"/>
      <c r="C40" s="413"/>
      <c r="D40" s="416"/>
      <c r="E40" s="59">
        <v>2</v>
      </c>
      <c r="F40" s="202" t="s">
        <v>321</v>
      </c>
      <c r="G40" s="202" t="s">
        <v>363</v>
      </c>
      <c r="H40" s="202" t="s">
        <v>364</v>
      </c>
      <c r="I40" s="270" t="str">
        <f t="shared" ref="I40:I42" si="15">+CONCATENATE(F40," ",G40," ",H40)</f>
        <v>Profesional Universitario de las TIC Establecera medidas de control: Se pueden implementar controles adicionales como establecer contraseñas y permisos adecuados para acceder y realizar copias de seguridad, así como restringir el acceso a ciertos archivos o sistemas a personal no autorizado.</v>
      </c>
      <c r="J40" s="314" t="s">
        <v>103</v>
      </c>
      <c r="K40" s="278">
        <f>+IF(J40='[2]11 FORMULAS'!$E$4,'[2]11 FORMULAS'!$F$4,IF(J40='[2]11 FORMULAS'!$E$5,'[2]11 FORMULAS'!$F$5,IF(J40='[2]11 FORMULAS'!$E$6,'[2]11 FORMULAS'!$F$6,"")))</f>
        <v>0.25</v>
      </c>
      <c r="L40" s="278" t="str">
        <f>+IF(OR(J40='[2]11 FORMULAS'!$O$4,J40='[2]11 FORMULAS'!$O$5),'[2]11 FORMULAS'!$P$5,IF(J40='[2]11 FORMULAS'!$O$6,'[2]11 FORMULAS'!$P$6,""))</f>
        <v>Probabilidad</v>
      </c>
      <c r="M40" s="314" t="s">
        <v>92</v>
      </c>
      <c r="N40" s="278">
        <f>+IF(M40='[2]11 FORMULAS'!$H$4,'[2]11 FORMULAS'!$I$4,IF(M40='[2]11 FORMULAS'!$H$5,'[2]11 FORMULAS'!$I$5,""))</f>
        <v>0.15</v>
      </c>
      <c r="O40" s="315" t="s">
        <v>352</v>
      </c>
      <c r="P40" s="315" t="s">
        <v>97</v>
      </c>
      <c r="Q40" s="315" t="s">
        <v>100</v>
      </c>
      <c r="R40" s="278">
        <f t="shared" ref="R40" si="16">+IFERROR(K40+N40,"")</f>
        <v>0.4</v>
      </c>
      <c r="S40" s="278">
        <f>IF(L40='11 FORMULAS'!$P$5,S39-(S39*R40),S39)</f>
        <v>0.216</v>
      </c>
      <c r="T40" s="278">
        <f>IF(L40='11 FORMULAS'!$P$6,T39-(T39*R40),T39)</f>
        <v>0.6</v>
      </c>
      <c r="U40" s="401"/>
      <c r="V40" s="404"/>
      <c r="X40" s="274"/>
      <c r="Y40" s="275"/>
      <c r="Z40" s="275"/>
    </row>
    <row r="41" spans="1:26" ht="41.25" customHeight="1" x14ac:dyDescent="0.25">
      <c r="A41" s="407"/>
      <c r="B41" s="410"/>
      <c r="C41" s="413"/>
      <c r="D41" s="416"/>
      <c r="E41" s="59">
        <v>3</v>
      </c>
      <c r="F41" s="202" t="s">
        <v>321</v>
      </c>
      <c r="G41" s="202" t="s">
        <v>365</v>
      </c>
      <c r="H41" s="202" t="s">
        <v>366</v>
      </c>
      <c r="I41" s="270" t="str">
        <f t="shared" si="15"/>
        <v>Profesional Universitario de las TIC Utilizara sistemas de respaldo automatizados puede minimizar el riesgo de errores humanos. Estos sistemas pueden programarse para realizar copias de seguridad de forma regular y automática, asegurando que no se pasen por alto.</v>
      </c>
      <c r="J41" s="314" t="s">
        <v>103</v>
      </c>
      <c r="K41" s="278">
        <f>+IF(J41='[2]11 FORMULAS'!$E$4,'[2]11 FORMULAS'!$F$4,IF(J41='[2]11 FORMULAS'!$E$5,'[2]11 FORMULAS'!$F$5,IF(J41='[2]11 FORMULAS'!$E$6,'[2]11 FORMULAS'!$F$6,"")))</f>
        <v>0.25</v>
      </c>
      <c r="L41" s="278" t="str">
        <f>+IF(OR(J41='[2]11 FORMULAS'!$O$4,J41='[2]11 FORMULAS'!$O$5),'[2]11 FORMULAS'!$P$5,IF(J41='[2]11 FORMULAS'!$O$6,'[2]11 FORMULAS'!$P$6,""))</f>
        <v>Probabilidad</v>
      </c>
      <c r="M41" s="314" t="s">
        <v>92</v>
      </c>
      <c r="N41" s="278">
        <f>+IF(M41='[2]11 FORMULAS'!$H$4,'[2]11 FORMULAS'!$I$4,IF(M41='[2]11 FORMULAS'!$H$5,'[2]11 FORMULAS'!$I$5,""))</f>
        <v>0.15</v>
      </c>
      <c r="O41" s="315" t="s">
        <v>352</v>
      </c>
      <c r="P41" s="315" t="s">
        <v>97</v>
      </c>
      <c r="Q41" s="315" t="s">
        <v>100</v>
      </c>
      <c r="R41" s="278">
        <f>+IFERROR(K41+N41,"")</f>
        <v>0.4</v>
      </c>
      <c r="S41" s="278">
        <f>IF(L41='11 FORMULAS'!$P$5,S40-(S40*R41),S40)</f>
        <v>0.12959999999999999</v>
      </c>
      <c r="T41" s="278">
        <f>IF(L41='11 FORMULAS'!$P$6,T40-(T40*R41),T40)</f>
        <v>0.6</v>
      </c>
      <c r="U41" s="401"/>
      <c r="V41" s="404"/>
      <c r="X41" s="274"/>
      <c r="Y41" s="275"/>
      <c r="Z41" s="275"/>
    </row>
    <row r="42" spans="1:26" ht="41.25" customHeight="1" thickBot="1" x14ac:dyDescent="0.3">
      <c r="A42" s="408"/>
      <c r="B42" s="411"/>
      <c r="C42" s="414"/>
      <c r="D42" s="417"/>
      <c r="E42" s="60">
        <v>4</v>
      </c>
      <c r="F42" s="203"/>
      <c r="G42" s="203"/>
      <c r="H42" s="203"/>
      <c r="I42" s="271" t="str">
        <f t="shared" si="15"/>
        <v xml:space="preserve">  </v>
      </c>
      <c r="J42" s="316" t="s">
        <v>104</v>
      </c>
      <c r="K42" s="279">
        <f>+IF(J42='[2]11 FORMULAS'!$E$4,'[2]11 FORMULAS'!$F$4,IF(J42='[2]11 FORMULAS'!$E$5,'[2]11 FORMULAS'!$F$5,IF(J42='[2]11 FORMULAS'!$E$6,'[2]11 FORMULAS'!$F$6,"")))</f>
        <v>0.15</v>
      </c>
      <c r="L42" s="279" t="str">
        <f>+IF(OR(J42='[2]11 FORMULAS'!$O$4,J42='[2]11 FORMULAS'!$O$5),'[2]11 FORMULAS'!$P$5,IF(J42='[2]11 FORMULAS'!$O$6,'[2]11 FORMULAS'!$P$6,""))</f>
        <v>Probabilidad</v>
      </c>
      <c r="M42" s="316" t="s">
        <v>92</v>
      </c>
      <c r="N42" s="279">
        <f>+IF(M42='[2]11 FORMULAS'!$H$4,'[2]11 FORMULAS'!$I$4,IF(M42='[2]11 FORMULAS'!$H$5,'[2]11 FORMULAS'!$I$5,""))</f>
        <v>0.15</v>
      </c>
      <c r="O42" s="317" t="s">
        <v>352</v>
      </c>
      <c r="P42" s="317" t="s">
        <v>97</v>
      </c>
      <c r="Q42" s="317" t="s">
        <v>100</v>
      </c>
      <c r="R42" s="279">
        <f t="shared" ref="R42" si="17">+IFERROR(K42+N42,"")</f>
        <v>0.3</v>
      </c>
      <c r="S42" s="279">
        <f>IF(L42='11 FORMULAS'!$P$5,S41-(S41*R42),S41)</f>
        <v>9.0719999999999995E-2</v>
      </c>
      <c r="T42" s="279">
        <f>IF(L42='11 FORMULAS'!$P$6,T41-(T41*R42),T41)</f>
        <v>0.6</v>
      </c>
      <c r="U42" s="402"/>
      <c r="V42" s="405"/>
    </row>
    <row r="43" spans="1:26" ht="41.25" customHeight="1" x14ac:dyDescent="0.25">
      <c r="A43" s="406" t="str">
        <f>'2 CONTEXTO E IDENTIFICACIÓN'!A19</f>
        <v>R9</v>
      </c>
      <c r="B43" s="409" t="str">
        <f>+'2 CONTEXTO E IDENTIFICACIÓN'!E19</f>
        <v>Posibilidad de pérdida Reputacional por falta de control y actualizacion de redes sociales debido a poca cultura de socilizacion de tramites y servicios</v>
      </c>
      <c r="C43" s="412">
        <f>+'3 PROBABIL E IMPACTO INHERENTE'!E19</f>
        <v>0.6</v>
      </c>
      <c r="D43" s="415">
        <f>+'3 PROBABIL E IMPACTO INHERENTE'!M19</f>
        <v>0.6</v>
      </c>
      <c r="E43" s="58">
        <v>1</v>
      </c>
      <c r="F43" s="61" t="s">
        <v>367</v>
      </c>
      <c r="G43" s="61" t="s">
        <v>442</v>
      </c>
      <c r="H43" s="61" t="s">
        <v>324</v>
      </c>
      <c r="I43" s="269" t="str">
        <f>+CONCATENATE(F43," ",G43," ",H43)</f>
        <v>Publicista de la entidad  Debe actualizar las redes sociales y presentar material para la pagina WEB  de una manera periodicamente que permita informar a la comunidad sobre informacion de interes y estado de proyectos que se manejan en FOMVIVIENDA</v>
      </c>
      <c r="J43" s="312" t="s">
        <v>103</v>
      </c>
      <c r="K43" s="277">
        <f>+IF(J43='[2]11 FORMULAS'!$E$4,'[2]11 FORMULAS'!$F$4,IF(J43='[2]11 FORMULAS'!$E$5,'[2]11 FORMULAS'!$F$5,IF(J43='[2]11 FORMULAS'!$E$6,'[2]11 FORMULAS'!$F$6,"")))</f>
        <v>0.25</v>
      </c>
      <c r="L43" s="277" t="str">
        <f>+IF(OR(J43='[2]11 FORMULAS'!$O$4,J43='[2]11 FORMULAS'!$O$5),'[2]11 FORMULAS'!$P$5,IF(J43='[2]11 FORMULAS'!$O$6,'[2]11 FORMULAS'!$P$6,""))</f>
        <v>Probabilidad</v>
      </c>
      <c r="M43" s="312" t="s">
        <v>92</v>
      </c>
      <c r="N43" s="277">
        <f>+IF(M43='[2]11 FORMULAS'!$H$4,'[2]11 FORMULAS'!$I$4,IF(M43='[2]11 FORMULAS'!$H$5,'[2]11 FORMULAS'!$I$5,""))</f>
        <v>0.15</v>
      </c>
      <c r="O43" s="313" t="s">
        <v>95</v>
      </c>
      <c r="P43" s="313" t="s">
        <v>97</v>
      </c>
      <c r="Q43" s="313" t="s">
        <v>100</v>
      </c>
      <c r="R43" s="277">
        <f>+IFERROR(K43+N43,"")</f>
        <v>0.4</v>
      </c>
      <c r="S43" s="277">
        <f>IF(L43='11 FORMULAS'!$P$5,C43-(C43*R43),C43)</f>
        <v>0.36</v>
      </c>
      <c r="T43" s="277">
        <f>IF(L43='11 FORMULAS'!$P$6,D43-(D43*R43),D43)</f>
        <v>0.6</v>
      </c>
      <c r="U43" s="400">
        <f>+IF(S46="","",S46)</f>
        <v>9.0719999999999995E-2</v>
      </c>
      <c r="V43" s="403">
        <f>+IF(T46="","",T46)</f>
        <v>0.6</v>
      </c>
      <c r="X43" s="274"/>
      <c r="Y43" s="275"/>
      <c r="Z43" s="275"/>
    </row>
    <row r="44" spans="1:26" ht="41.25" customHeight="1" x14ac:dyDescent="0.25">
      <c r="A44" s="407"/>
      <c r="B44" s="410"/>
      <c r="C44" s="413"/>
      <c r="D44" s="416"/>
      <c r="E44" s="59">
        <v>2</v>
      </c>
      <c r="F44" s="202" t="s">
        <v>443</v>
      </c>
      <c r="G44" s="202" t="s">
        <v>368</v>
      </c>
      <c r="H44" s="202" t="s">
        <v>369</v>
      </c>
      <c r="I44" s="270" t="str">
        <f t="shared" ref="I44:I50" si="18">+CONCATENATE(F44," ",G44," ",H44)</f>
        <v>Publicista de la entidad Crearacontenidos de calidad y relevantes: Desarrollara una estrategia de contenido que se adapte a las necesidades y expectativas de la audiencia proporcionando información útil y actualizada sobre los trámites y servicios de la organización.</v>
      </c>
      <c r="J44" s="314" t="s">
        <v>104</v>
      </c>
      <c r="K44" s="278">
        <f>+IF(J44='[2]11 FORMULAS'!$E$4,'[2]11 FORMULAS'!$F$4,IF(J44='[2]11 FORMULAS'!$E$5,'[2]11 FORMULAS'!$F$5,IF(J44='[2]11 FORMULAS'!$E$6,'[2]11 FORMULAS'!$F$6,"")))</f>
        <v>0.15</v>
      </c>
      <c r="L44" s="278" t="str">
        <f>+IF(OR(J44='[2]11 FORMULAS'!$O$4,J44='[2]11 FORMULAS'!$O$5),'[2]11 FORMULAS'!$P$5,IF(J44='[2]11 FORMULAS'!$O$6,'[2]11 FORMULAS'!$P$6,""))</f>
        <v>Probabilidad</v>
      </c>
      <c r="M44" s="314" t="s">
        <v>92</v>
      </c>
      <c r="N44" s="278">
        <f>+IF(M44='[2]11 FORMULAS'!$H$4,'[2]11 FORMULAS'!$I$4,IF(M44='[2]11 FORMULAS'!$H$5,'[2]11 FORMULAS'!$I$5,""))</f>
        <v>0.15</v>
      </c>
      <c r="O44" s="315" t="s">
        <v>352</v>
      </c>
      <c r="P44" s="315" t="s">
        <v>97</v>
      </c>
      <c r="Q44" s="315" t="s">
        <v>100</v>
      </c>
      <c r="R44" s="278">
        <f t="shared" ref="R44" si="19">+IFERROR(K44+N44,"")</f>
        <v>0.3</v>
      </c>
      <c r="S44" s="278">
        <f>IF(L44='11 FORMULAS'!$P$5,S43-(S43*R44),S43)</f>
        <v>0.252</v>
      </c>
      <c r="T44" s="278">
        <f>IF(L44='11 FORMULAS'!$P$6,T43-(T43*R44),T43)</f>
        <v>0.6</v>
      </c>
      <c r="U44" s="401"/>
      <c r="V44" s="404"/>
      <c r="X44" s="274"/>
      <c r="Y44" s="275"/>
      <c r="Z44" s="275"/>
    </row>
    <row r="45" spans="1:26" ht="41.25" customHeight="1" x14ac:dyDescent="0.25">
      <c r="A45" s="407"/>
      <c r="B45" s="410"/>
      <c r="C45" s="413"/>
      <c r="D45" s="416"/>
      <c r="E45" s="59">
        <v>3</v>
      </c>
      <c r="F45" s="202" t="s">
        <v>443</v>
      </c>
      <c r="G45" s="202" t="s">
        <v>370</v>
      </c>
      <c r="H45" s="202" t="s">
        <v>371</v>
      </c>
      <c r="I45" s="270" t="str">
        <f t="shared" si="18"/>
        <v xml:space="preserve">Publicista de la entidad Definir indicadores clave de desempeño que permitan evaluar el uso de las redes sociales y medir la efectividad de la estrategia implementada. Esto ayudará a identificar áreas responsables de posibles errores o falta de actualización.
</v>
      </c>
      <c r="J45" s="314" t="s">
        <v>103</v>
      </c>
      <c r="K45" s="278">
        <f>+IF(J45='[2]11 FORMULAS'!$E$4,'[2]11 FORMULAS'!$F$4,IF(J45='[2]11 FORMULAS'!$E$5,'[2]11 FORMULAS'!$F$5,IF(J45='[2]11 FORMULAS'!$E$6,'[2]11 FORMULAS'!$F$6,"")))</f>
        <v>0.25</v>
      </c>
      <c r="L45" s="278" t="str">
        <f>+IF(OR(J45='[2]11 FORMULAS'!$O$4,J45='[2]11 FORMULAS'!$O$5),'[2]11 FORMULAS'!$P$5,IF(J45='[2]11 FORMULAS'!$O$6,'[2]11 FORMULAS'!$P$6,""))</f>
        <v>Probabilidad</v>
      </c>
      <c r="M45" s="314" t="s">
        <v>92</v>
      </c>
      <c r="N45" s="278">
        <f>+IF(M45='[2]11 FORMULAS'!$H$4,'[2]11 FORMULAS'!$I$4,IF(M45='[2]11 FORMULAS'!$H$5,'[2]11 FORMULAS'!$I$5,""))</f>
        <v>0.15</v>
      </c>
      <c r="O45" s="315" t="s">
        <v>352</v>
      </c>
      <c r="P45" s="315" t="s">
        <v>97</v>
      </c>
      <c r="Q45" s="315" t="s">
        <v>100</v>
      </c>
      <c r="R45" s="278">
        <f>+IFERROR(K45+N45,"")</f>
        <v>0.4</v>
      </c>
      <c r="S45" s="278">
        <f>IF(L45='11 FORMULAS'!$P$5,S44-(S44*R45),S44)</f>
        <v>0.1512</v>
      </c>
      <c r="T45" s="278">
        <f>IF(L45='11 FORMULAS'!$P$6,T44-(T44*R45),T44)</f>
        <v>0.6</v>
      </c>
      <c r="U45" s="401"/>
      <c r="V45" s="404"/>
      <c r="X45" s="274"/>
      <c r="Y45" s="275"/>
      <c r="Z45" s="275"/>
    </row>
    <row r="46" spans="1:26" ht="41.25" customHeight="1" thickBot="1" x14ac:dyDescent="0.3">
      <c r="A46" s="408"/>
      <c r="B46" s="411"/>
      <c r="C46" s="414"/>
      <c r="D46" s="417"/>
      <c r="E46" s="60">
        <v>4</v>
      </c>
      <c r="F46" s="203" t="s">
        <v>443</v>
      </c>
      <c r="G46" s="203" t="s">
        <v>372</v>
      </c>
      <c r="H46" s="203" t="s">
        <v>373</v>
      </c>
      <c r="I46" s="271" t="str">
        <f t="shared" si="18"/>
        <v>Publicista de la entidad Estar atentos a los comentarios y opiniones de los usuarios en las redes sociales y responder de forma oportuna y profesional a cualquier inquietud o queja demostrando un compromiso con la calidad y atención al cliente.</v>
      </c>
      <c r="J46" s="316" t="s">
        <v>103</v>
      </c>
      <c r="K46" s="279">
        <f>+IF(J46='[2]11 FORMULAS'!$E$4,'[2]11 FORMULAS'!$F$4,IF(J46='[2]11 FORMULAS'!$E$5,'[2]11 FORMULAS'!$F$5,IF(J46='[2]11 FORMULAS'!$E$6,'[2]11 FORMULAS'!$F$6,"")))</f>
        <v>0.25</v>
      </c>
      <c r="L46" s="279" t="str">
        <f>+IF(OR(J46='[2]11 FORMULAS'!$O$4,J46='[2]11 FORMULAS'!$O$5),'[2]11 FORMULAS'!$P$5,IF(J46='[2]11 FORMULAS'!$O$6,'[2]11 FORMULAS'!$P$6,""))</f>
        <v>Probabilidad</v>
      </c>
      <c r="M46" s="316" t="s">
        <v>92</v>
      </c>
      <c r="N46" s="279">
        <f>+IF(M46='[2]11 FORMULAS'!$H$4,'[2]11 FORMULAS'!$I$4,IF(M46='[2]11 FORMULAS'!$H$5,'[2]11 FORMULAS'!$I$5,""))</f>
        <v>0.15</v>
      </c>
      <c r="O46" s="317" t="s">
        <v>352</v>
      </c>
      <c r="P46" s="317" t="s">
        <v>97</v>
      </c>
      <c r="Q46" s="317" t="s">
        <v>100</v>
      </c>
      <c r="R46" s="279">
        <f t="shared" ref="R46" si="20">+IFERROR(K46+N46,"")</f>
        <v>0.4</v>
      </c>
      <c r="S46" s="279">
        <f>IF(L46='11 FORMULAS'!$P$5,S45-(S45*R46),S45)</f>
        <v>9.0719999999999995E-2</v>
      </c>
      <c r="T46" s="279">
        <f>IF(L46='11 FORMULAS'!$P$6,T45-(T45*R46),T45)</f>
        <v>0.6</v>
      </c>
      <c r="U46" s="402"/>
      <c r="V46" s="405"/>
    </row>
    <row r="47" spans="1:26" ht="41.25" customHeight="1" x14ac:dyDescent="0.25">
      <c r="A47" s="406" t="str">
        <f>'2 CONTEXTO E IDENTIFICACIÓN'!A20</f>
        <v>R10</v>
      </c>
      <c r="B47" s="409" t="str">
        <f>+'2 CONTEXTO E IDENTIFICACIÓN'!E20</f>
        <v>Posibilidad de pérdida Económica y Reputacional por que la información (hechos económicos) no se registra oportunamente antes del cierre del periodo contable. debido al desconocimiento del Marco Normativo del Régimen de Contabilidad Pública para entidades de gobierno.</v>
      </c>
      <c r="C47" s="412">
        <f>+'3 PROBABIL E IMPACTO INHERENTE'!E20</f>
        <v>0.6</v>
      </c>
      <c r="D47" s="415">
        <f>+'3 PROBABIL E IMPACTO INHERENTE'!M20</f>
        <v>0.2</v>
      </c>
      <c r="E47" s="58">
        <v>1</v>
      </c>
      <c r="F47" s="61" t="s">
        <v>445</v>
      </c>
      <c r="G47" s="61" t="s">
        <v>444</v>
      </c>
      <c r="H47" s="61" t="s">
        <v>327</v>
      </c>
      <c r="I47" s="269" t="str">
        <f>+CONCATENATE(F47," ",G47," ",H47)</f>
        <v>La lider de area financiera debe Parametrizara las cuentas del Balance  consultando  permanetemete  la dinamica del catalogo general 
 de plan de cuentas  expedido por la Contudaria General de la Nacion.</v>
      </c>
      <c r="J47" s="312" t="s">
        <v>103</v>
      </c>
      <c r="K47" s="277">
        <f>+IF(J47='[2]11 FORMULAS'!$E$4,'[2]11 FORMULAS'!$F$4,IF(J47='[2]11 FORMULAS'!$E$5,'[2]11 FORMULAS'!$F$5,IF(J47='[2]11 FORMULAS'!$E$6,'[2]11 FORMULAS'!$F$6,"")))</f>
        <v>0.25</v>
      </c>
      <c r="L47" s="277" t="str">
        <f>+IF(OR(J47='[2]11 FORMULAS'!$O$4,J47='[2]11 FORMULAS'!$O$5),'[2]11 FORMULAS'!$P$5,IF(J47='[2]11 FORMULAS'!$O$6,'[2]11 FORMULAS'!$P$6,""))</f>
        <v>Probabilidad</v>
      </c>
      <c r="M47" s="312" t="s">
        <v>91</v>
      </c>
      <c r="N47" s="277">
        <f>+IF(M47='[2]11 FORMULAS'!$H$4,'[2]11 FORMULAS'!$I$4,IF(M47='[2]11 FORMULAS'!$H$5,'[2]11 FORMULAS'!$I$5,""))</f>
        <v>0.25</v>
      </c>
      <c r="O47" s="313" t="s">
        <v>95</v>
      </c>
      <c r="P47" s="313" t="s">
        <v>97</v>
      </c>
      <c r="Q47" s="313" t="s">
        <v>100</v>
      </c>
      <c r="R47" s="277">
        <f>+IFERROR(K47+N47,"")</f>
        <v>0.5</v>
      </c>
      <c r="S47" s="277">
        <f>IF(L47='11 FORMULAS'!$P$5,C47-(C47*R47),C47)</f>
        <v>0.3</v>
      </c>
      <c r="T47" s="277">
        <f>IF(L47='11 FORMULAS'!$P$6,D47-(D47*R47),D47)</f>
        <v>0.2</v>
      </c>
      <c r="U47" s="400">
        <f>+IF(S50="","",S50)</f>
        <v>7.4999999999999997E-2</v>
      </c>
      <c r="V47" s="403">
        <f>+IF(T50="","",T50)</f>
        <v>0.15000000000000002</v>
      </c>
      <c r="X47" s="274"/>
      <c r="Y47" s="275"/>
      <c r="Z47" s="275"/>
    </row>
    <row r="48" spans="1:26" ht="41.25" customHeight="1" x14ac:dyDescent="0.25">
      <c r="A48" s="407"/>
      <c r="B48" s="410"/>
      <c r="C48" s="413"/>
      <c r="D48" s="416"/>
      <c r="E48" s="59">
        <v>2</v>
      </c>
      <c r="F48" s="202" t="s">
        <v>325</v>
      </c>
      <c r="G48" s="202" t="s">
        <v>446</v>
      </c>
      <c r="H48" s="202" t="s">
        <v>326</v>
      </c>
      <c r="I48" s="270" t="str">
        <f>+CONCATENATE(F48," ",G48," ",H48)</f>
        <v>El area financiera  Debe realizar conciliaciones Bancarias de una manera mensual con el fin de que concuerden los datos financieros</v>
      </c>
      <c r="J48" s="314" t="s">
        <v>103</v>
      </c>
      <c r="K48" s="278">
        <f>+IF(J48='[2]11 FORMULAS'!$E$4,'[2]11 FORMULAS'!$F$4,IF(J48='[2]11 FORMULAS'!$E$5,'[2]11 FORMULAS'!$F$5,IF(J48='[2]11 FORMULAS'!$E$6,'[2]11 FORMULAS'!$F$6,"")))</f>
        <v>0.25</v>
      </c>
      <c r="L48" s="278" t="str">
        <f>+IF(OR(J48='[2]11 FORMULAS'!$O$4,J48='[2]11 FORMULAS'!$O$5),'[2]11 FORMULAS'!$P$5,IF(J48='[2]11 FORMULAS'!$O$6,'[2]11 FORMULAS'!$P$6,""))</f>
        <v>Probabilidad</v>
      </c>
      <c r="M48" s="314" t="s">
        <v>91</v>
      </c>
      <c r="N48" s="278">
        <f>+IF(M48='[2]11 FORMULAS'!$H$4,'[2]11 FORMULAS'!$I$4,IF(M48='[2]11 FORMULAS'!$H$5,'[2]11 FORMULAS'!$I$5,""))</f>
        <v>0.25</v>
      </c>
      <c r="O48" s="315" t="s">
        <v>95</v>
      </c>
      <c r="P48" s="315" t="s">
        <v>97</v>
      </c>
      <c r="Q48" s="315" t="s">
        <v>100</v>
      </c>
      <c r="R48" s="278">
        <f>+IFERROR(K48+N48,"")</f>
        <v>0.5</v>
      </c>
      <c r="S48" s="278">
        <f>IF(L48='11 FORMULAS'!$P$5,S47-(S47*R48),S47)</f>
        <v>0.15</v>
      </c>
      <c r="T48" s="278">
        <f>IF(L48='11 FORMULAS'!$P$6,T47-(T47*R48),T47)</f>
        <v>0.2</v>
      </c>
      <c r="U48" s="401"/>
      <c r="V48" s="404"/>
      <c r="X48" s="274"/>
      <c r="Y48" s="275"/>
      <c r="Z48" s="275"/>
    </row>
    <row r="49" spans="1:26" ht="41.25" customHeight="1" x14ac:dyDescent="0.25">
      <c r="A49" s="407"/>
      <c r="B49" s="410"/>
      <c r="C49" s="413"/>
      <c r="D49" s="416"/>
      <c r="E49" s="59">
        <v>3</v>
      </c>
      <c r="F49" s="202" t="s">
        <v>447</v>
      </c>
      <c r="G49" s="202" t="s">
        <v>374</v>
      </c>
      <c r="H49" s="202" t="s">
        <v>375</v>
      </c>
      <c r="I49" s="270" t="str">
        <f t="shared" si="18"/>
        <v>Lider del area financiera Creara un calendario detallado que indique las fechas límite para la presentación de la documentación contable y los informes financieros. Esto ayudará a recordar a todos los responsables de la contabilidad de la importancia de la puntualidad en el registro de la información.</v>
      </c>
      <c r="J49" s="314" t="s">
        <v>103</v>
      </c>
      <c r="K49" s="278">
        <f>+IF(J49='[2]11 FORMULAS'!$E$4,'[2]11 FORMULAS'!$F$4,IF(J49='[2]11 FORMULAS'!$E$5,'[2]11 FORMULAS'!$F$5,IF(J49='[2]11 FORMULAS'!$E$6,'[2]11 FORMULAS'!$F$6,"")))</f>
        <v>0.25</v>
      </c>
      <c r="L49" s="278" t="str">
        <f>+IF(OR(J49='[2]11 FORMULAS'!$O$4,J49='[2]11 FORMULAS'!$O$5),'[2]11 FORMULAS'!$P$5,IF(J49='[2]11 FORMULAS'!$O$6,'[2]11 FORMULAS'!$P$6,""))</f>
        <v>Probabilidad</v>
      </c>
      <c r="M49" s="314" t="s">
        <v>91</v>
      </c>
      <c r="N49" s="278">
        <f>+IF(M49='[2]11 FORMULAS'!$H$4,'[2]11 FORMULAS'!$I$4,IF(M49='[2]11 FORMULAS'!$H$5,'[2]11 FORMULAS'!$I$5,""))</f>
        <v>0.25</v>
      </c>
      <c r="O49" s="315" t="s">
        <v>352</v>
      </c>
      <c r="P49" s="315" t="s">
        <v>97</v>
      </c>
      <c r="Q49" s="315" t="s">
        <v>100</v>
      </c>
      <c r="R49" s="278">
        <f>+IFERROR(K49+N49,"")</f>
        <v>0.5</v>
      </c>
      <c r="S49" s="278">
        <f>IF(L49='11 FORMULAS'!$P$5,S48-(S48*R49),S48)</f>
        <v>7.4999999999999997E-2</v>
      </c>
      <c r="T49" s="278">
        <f>IF(L49='11 FORMULAS'!$P$6,T48-(T48*R49),T48)</f>
        <v>0.2</v>
      </c>
      <c r="U49" s="401"/>
      <c r="V49" s="404"/>
      <c r="X49" s="274"/>
      <c r="Y49" s="275"/>
      <c r="Z49" s="275"/>
    </row>
    <row r="50" spans="1:26" ht="41.25" customHeight="1" thickBot="1" x14ac:dyDescent="0.3">
      <c r="A50" s="408"/>
      <c r="B50" s="411"/>
      <c r="C50" s="414"/>
      <c r="D50" s="417"/>
      <c r="E50" s="60">
        <v>4</v>
      </c>
      <c r="F50" s="203" t="s">
        <v>325</v>
      </c>
      <c r="G50" s="203" t="s">
        <v>376</v>
      </c>
      <c r="H50" s="203" t="s">
        <v>377</v>
      </c>
      <c r="I50" s="271" t="str">
        <f t="shared" si="18"/>
        <v>El area financiera  Establecera controles internos sólidos que permitan supervisar y verificar que la información contable se está registrando adecuadamente y a tiempo.   Esto incluye la revisión periódica de la documentación contable y la realización de auditorías internas para identificar posibles errores o retrasos.</v>
      </c>
      <c r="J50" s="316" t="s">
        <v>105</v>
      </c>
      <c r="K50" s="279">
        <f>+IF(J50='[2]11 FORMULAS'!$E$4,'[2]11 FORMULAS'!$F$4,IF(J50='[2]11 FORMULAS'!$E$5,'[2]11 FORMULAS'!$F$5,IF(J50='[2]11 FORMULAS'!$E$6,'[2]11 FORMULAS'!$F$6,"")))</f>
        <v>0.1</v>
      </c>
      <c r="L50" s="279" t="str">
        <f>+IF(OR(J50='[2]11 FORMULAS'!$O$4,J50='[2]11 FORMULAS'!$O$5),'[2]11 FORMULAS'!$P$5,IF(J50='[2]11 FORMULAS'!$O$6,'[2]11 FORMULAS'!$P$6,""))</f>
        <v>Impacto</v>
      </c>
      <c r="M50" s="316" t="s">
        <v>92</v>
      </c>
      <c r="N50" s="279">
        <f>+IF(M50='[2]11 FORMULAS'!$H$4,'[2]11 FORMULAS'!$I$4,IF(M50='[2]11 FORMULAS'!$H$5,'[2]11 FORMULAS'!$I$5,""))</f>
        <v>0.15</v>
      </c>
      <c r="O50" s="317" t="s">
        <v>352</v>
      </c>
      <c r="P50" s="317" t="s">
        <v>97</v>
      </c>
      <c r="Q50" s="317" t="s">
        <v>100</v>
      </c>
      <c r="R50" s="279">
        <f t="shared" ref="R50" si="21">+IFERROR(K50+N50,"")</f>
        <v>0.25</v>
      </c>
      <c r="S50" s="279">
        <f>IF(L50='11 FORMULAS'!$P$5,S49-(S49*R50),S49)</f>
        <v>7.4999999999999997E-2</v>
      </c>
      <c r="T50" s="279">
        <f>IF(L50='11 FORMULAS'!$P$6,T49-(T49*R50),T49)</f>
        <v>0.15000000000000002</v>
      </c>
      <c r="U50" s="402"/>
      <c r="V50" s="405"/>
    </row>
    <row r="51" spans="1:26" ht="41.25" customHeight="1" x14ac:dyDescent="0.25">
      <c r="A51" s="406" t="str">
        <f>'2 CONTEXTO E IDENTIFICACIÓN'!A21</f>
        <v>R11</v>
      </c>
      <c r="B51" s="409" t="str">
        <f>+'2 CONTEXTO E IDENTIFICACIÓN'!E21</f>
        <v>Posibilidad de pérdida Reputacional y Económica por falta de calendario de informes de las fechas y vencimientos de los diferentes reportes.  Debido a la falta de control para los reportes ante entes de control</v>
      </c>
      <c r="C51" s="412">
        <f>+'3 PROBABIL E IMPACTO INHERENTE'!E21</f>
        <v>0.6</v>
      </c>
      <c r="D51" s="415">
        <f>+'3 PROBABIL E IMPACTO INHERENTE'!M21</f>
        <v>0.2</v>
      </c>
      <c r="E51" s="58">
        <v>1</v>
      </c>
      <c r="F51" s="61" t="s">
        <v>328</v>
      </c>
      <c r="G51" s="61" t="s">
        <v>448</v>
      </c>
      <c r="H51" s="61" t="s">
        <v>378</v>
      </c>
      <c r="I51" s="269" t="str">
        <f>+CONCATENATE(F51," ",G51," ",H51)</f>
        <v>Lider de Area Administrativa Debe elaborar un calendario de informes donde se incluya todos los informes a presentar en los entes de control  y Revisar diariamente para validar informes y fehas de presentación verificando  que la informacion sea recibida por el destinatario satisfactoriamente.</v>
      </c>
      <c r="J51" s="312" t="s">
        <v>103</v>
      </c>
      <c r="K51" s="277">
        <f>+IF(J51='[2]11 FORMULAS'!$E$4,'[2]11 FORMULAS'!$F$4,IF(J51='[2]11 FORMULAS'!$E$5,'[2]11 FORMULAS'!$F$5,IF(J51='[2]11 FORMULAS'!$E$6,'[2]11 FORMULAS'!$F$6,"")))</f>
        <v>0.25</v>
      </c>
      <c r="L51" s="277" t="str">
        <f>+IF(OR(J51='[2]11 FORMULAS'!$O$4,J51='[2]11 FORMULAS'!$O$5),'[2]11 FORMULAS'!$P$5,IF(J51='[2]11 FORMULAS'!$O$6,'[2]11 FORMULAS'!$P$6,""))</f>
        <v>Probabilidad</v>
      </c>
      <c r="M51" s="312" t="s">
        <v>92</v>
      </c>
      <c r="N51" s="277">
        <f>+IF(M51='[2]11 FORMULAS'!$H$4,'[2]11 FORMULAS'!$I$4,IF(M51='[2]11 FORMULAS'!$H$5,'[2]11 FORMULAS'!$I$5,""))</f>
        <v>0.15</v>
      </c>
      <c r="O51" s="313" t="s">
        <v>95</v>
      </c>
      <c r="P51" s="313" t="s">
        <v>97</v>
      </c>
      <c r="Q51" s="313" t="s">
        <v>100</v>
      </c>
      <c r="R51" s="277">
        <f>+IFERROR(K51+N51,"")</f>
        <v>0.4</v>
      </c>
      <c r="S51" s="277">
        <f>IF(L51='11 FORMULAS'!$P$5,C51-(C51*R51),C51)</f>
        <v>0.36</v>
      </c>
      <c r="T51" s="277">
        <f>IF(L51='11 FORMULAS'!$P$6,D51-(D51*R51),D51)</f>
        <v>0.2</v>
      </c>
      <c r="U51" s="400">
        <f>+IF(S54="","",S54)</f>
        <v>0.108</v>
      </c>
      <c r="V51" s="403">
        <f>+IF(T54="","",T54)</f>
        <v>0.2</v>
      </c>
      <c r="X51" s="274"/>
      <c r="Y51" s="275"/>
      <c r="Z51" s="275"/>
    </row>
    <row r="52" spans="1:26" ht="41.25" customHeight="1" x14ac:dyDescent="0.25">
      <c r="A52" s="407"/>
      <c r="B52" s="410"/>
      <c r="C52" s="413"/>
      <c r="D52" s="416"/>
      <c r="E52" s="59">
        <v>2</v>
      </c>
      <c r="F52" s="202" t="s">
        <v>449</v>
      </c>
      <c r="G52" s="202" t="s">
        <v>379</v>
      </c>
      <c r="H52" s="202" t="s">
        <v>380</v>
      </c>
      <c r="I52" s="270" t="str">
        <f t="shared" ref="I52:I53" si="22">+CONCATENATE(F52," ",G52," ",H52)</f>
        <v>Lider del area administrativa Definira un procedimiento interno que establezca claramente las responsabilidades y los plazos para la elaboración y entrega de los diferentes reportes. Este procedimiento debe especificar cuál es el área responsable del error en caso de incumplimiento.</v>
      </c>
      <c r="J52" s="314" t="s">
        <v>103</v>
      </c>
      <c r="K52" s="278">
        <f>+IF(J52='[2]11 FORMULAS'!$E$4,'[2]11 FORMULAS'!$F$4,IF(J52='[2]11 FORMULAS'!$E$5,'[2]11 FORMULAS'!$F$5,IF(J52='[2]11 FORMULAS'!$E$6,'[2]11 FORMULAS'!$F$6,"")))</f>
        <v>0.25</v>
      </c>
      <c r="L52" s="278" t="str">
        <f>+IF(OR(J52='[2]11 FORMULAS'!$O$4,J52='[2]11 FORMULAS'!$O$5),'[2]11 FORMULAS'!$P$5,IF(J52='[2]11 FORMULAS'!$O$6,'[2]11 FORMULAS'!$P$6,""))</f>
        <v>Probabilidad</v>
      </c>
      <c r="M52" s="314" t="s">
        <v>92</v>
      </c>
      <c r="N52" s="278">
        <f>+IF(M52='[2]11 FORMULAS'!$H$4,'[2]11 FORMULAS'!$I$4,IF(M52='[2]11 FORMULAS'!$H$5,'[2]11 FORMULAS'!$I$5,""))</f>
        <v>0.15</v>
      </c>
      <c r="O52" s="315" t="s">
        <v>352</v>
      </c>
      <c r="P52" s="315" t="s">
        <v>97</v>
      </c>
      <c r="Q52" s="315" t="s">
        <v>100</v>
      </c>
      <c r="R52" s="278">
        <f t="shared" ref="R52" si="23">+IFERROR(K52+N52,"")</f>
        <v>0.4</v>
      </c>
      <c r="S52" s="278">
        <f>IF(L52='11 FORMULAS'!$P$5,S51-(S51*R52),S51)</f>
        <v>0.216</v>
      </c>
      <c r="T52" s="278">
        <f>IF(L52='11 FORMULAS'!$P$6,T51-(T51*R52),T51)</f>
        <v>0.2</v>
      </c>
      <c r="U52" s="401"/>
      <c r="V52" s="404"/>
      <c r="X52" s="274"/>
      <c r="Y52" s="275"/>
      <c r="Z52" s="275"/>
    </row>
    <row r="53" spans="1:26" ht="41.25" customHeight="1" x14ac:dyDescent="0.25">
      <c r="A53" s="407"/>
      <c r="B53" s="410"/>
      <c r="C53" s="413"/>
      <c r="D53" s="416"/>
      <c r="E53" s="59">
        <v>3</v>
      </c>
      <c r="F53" s="202" t="s">
        <v>450</v>
      </c>
      <c r="G53" s="202" t="s">
        <v>381</v>
      </c>
      <c r="H53" s="202" t="s">
        <v>382</v>
      </c>
      <c r="I53" s="270" t="str">
        <f t="shared" si="22"/>
        <v>Lider del area administratuva Utilizara herramientas tecnológicas como calendarios compartidos, recordatorios automáticos y sistemas de seguimiento de informes  para garantizar que las fechas y vencimientos no se pasen por alto. Esto permitirá tener un control más efectivo y evitar posibles errores.</v>
      </c>
      <c r="J53" s="314" t="s">
        <v>103</v>
      </c>
      <c r="K53" s="278">
        <f>+IF(J53='[2]11 FORMULAS'!$E$4,'[2]11 FORMULAS'!$F$4,IF(J53='[2]11 FORMULAS'!$E$5,'[2]11 FORMULAS'!$F$5,IF(J53='[2]11 FORMULAS'!$E$6,'[2]11 FORMULAS'!$F$6,"")))</f>
        <v>0.25</v>
      </c>
      <c r="L53" s="278" t="str">
        <f>+IF(OR(J53='[2]11 FORMULAS'!$O$4,J53='[2]11 FORMULAS'!$O$5),'[2]11 FORMULAS'!$P$5,IF(J53='[2]11 FORMULAS'!$O$6,'[2]11 FORMULAS'!$P$6,""))</f>
        <v>Probabilidad</v>
      </c>
      <c r="M53" s="314" t="s">
        <v>91</v>
      </c>
      <c r="N53" s="278">
        <f>+IF(M53='[2]11 FORMULAS'!$H$4,'[2]11 FORMULAS'!$I$4,IF(M53='[2]11 FORMULAS'!$H$5,'[2]11 FORMULAS'!$I$5,""))</f>
        <v>0.25</v>
      </c>
      <c r="O53" s="315" t="s">
        <v>96</v>
      </c>
      <c r="P53" s="315" t="s">
        <v>97</v>
      </c>
      <c r="Q53" s="315" t="s">
        <v>100</v>
      </c>
      <c r="R53" s="278">
        <f>+IFERROR(K53+N53,"")</f>
        <v>0.5</v>
      </c>
      <c r="S53" s="278">
        <f>IF(L53='11 FORMULAS'!$P$5,S52-(S52*R53),S52)</f>
        <v>0.108</v>
      </c>
      <c r="T53" s="278">
        <f>IF(L53='11 FORMULAS'!$P$6,T52-(T52*R53),T52)</f>
        <v>0.2</v>
      </c>
      <c r="U53" s="401"/>
      <c r="V53" s="404"/>
      <c r="X53" s="274"/>
      <c r="Y53" s="275"/>
      <c r="Z53" s="275"/>
    </row>
    <row r="54" spans="1:26" ht="41.25" customHeight="1" thickBot="1" x14ac:dyDescent="0.3">
      <c r="A54" s="408"/>
      <c r="B54" s="411"/>
      <c r="C54" s="414"/>
      <c r="D54" s="417"/>
      <c r="E54" s="60">
        <v>4</v>
      </c>
      <c r="F54" s="203"/>
      <c r="G54" s="203"/>
      <c r="H54" s="203"/>
      <c r="I54" s="271" t="str">
        <f t="shared" ref="I54:I78" si="24">+CONCATENATE(F54," ",G54," ",H54)</f>
        <v xml:space="preserve">  </v>
      </c>
      <c r="J54" s="7"/>
      <c r="K54" s="56" t="str">
        <f>+IF(J54='11 FORMULAS'!$E$4,'11 FORMULAS'!$F$4,IF(J54='11 FORMULAS'!$E$5,'11 FORMULAS'!$F$5,IF(J54='11 FORMULAS'!$E$6,'11 FORMULAS'!$F$6,"")))</f>
        <v/>
      </c>
      <c r="L54" s="56" t="str">
        <f>+IF(OR(J54='11 FORMULAS'!$O$4,J54='11 FORMULAS'!$O$5),'11 FORMULAS'!$P$5,IF(J54='11 FORMULAS'!$O$6,'11 FORMULAS'!$P$6,""))</f>
        <v/>
      </c>
      <c r="M54" s="7"/>
      <c r="N54" s="56" t="str">
        <f>+IF(M54='11 FORMULAS'!$H$4,'11 FORMULAS'!$I$4,IF(M54='11 FORMULAS'!$H$5,'11 FORMULAS'!$I$5,""))</f>
        <v/>
      </c>
      <c r="O54" s="8"/>
      <c r="P54" s="8"/>
      <c r="Q54" s="8"/>
      <c r="R54" s="279" t="str">
        <f t="shared" ref="R54" si="25">+IFERROR(K54+N54,"")</f>
        <v/>
      </c>
      <c r="S54" s="279">
        <f>IF(L54='11 FORMULAS'!$P$5,S53-(S53*R54),S53)</f>
        <v>0.108</v>
      </c>
      <c r="T54" s="279">
        <f>IF(L54='11 FORMULAS'!$P$6,T53-(T53*R54),T53)</f>
        <v>0.2</v>
      </c>
      <c r="U54" s="402"/>
      <c r="V54" s="405"/>
    </row>
    <row r="55" spans="1:26" ht="41.25" customHeight="1" x14ac:dyDescent="0.25">
      <c r="A55" s="406" t="str">
        <f>'2 CONTEXTO E IDENTIFICACIÓN'!A22</f>
        <v>R12</v>
      </c>
      <c r="B55" s="409" t="str">
        <f>+'2 CONTEXTO E IDENTIFICACIÓN'!E22</f>
        <v>Posibilidad de pérdida Económica y Reputacional por falta de vistos buenos y claridad financiera debido a la ausencia de revision y concordancia de datos</v>
      </c>
      <c r="C55" s="412">
        <f>+'3 PROBABIL E IMPACTO INHERENTE'!E22</f>
        <v>0.6</v>
      </c>
      <c r="D55" s="415">
        <f>+'3 PROBABIL E IMPACTO INHERENTE'!M22</f>
        <v>0.2</v>
      </c>
      <c r="E55" s="58">
        <v>1</v>
      </c>
      <c r="F55" s="61" t="s">
        <v>451</v>
      </c>
      <c r="G55" s="61" t="s">
        <v>452</v>
      </c>
      <c r="H55" s="61" t="s">
        <v>329</v>
      </c>
      <c r="I55" s="269" t="str">
        <f>+CONCATENATE(F55," ",G55," ",H55)</f>
        <v>El lider del area administrativa  Debe verificar el cumplimiento del informe contable, financiero y presupuestal   ante la Contraloría General de la Nación y dema entes de control de manera mensual</v>
      </c>
      <c r="J55" s="312" t="s">
        <v>103</v>
      </c>
      <c r="K55" s="277">
        <f>+IF(J55='[2]11 FORMULAS'!$E$4,'[2]11 FORMULAS'!$F$4,IF(J55='[2]11 FORMULAS'!$E$5,'[2]11 FORMULAS'!$F$5,IF(J55='[2]11 FORMULAS'!$E$6,'[2]11 FORMULAS'!$F$6,"")))</f>
        <v>0.25</v>
      </c>
      <c r="L55" s="277" t="str">
        <f>+IF(OR(J55='[2]11 FORMULAS'!$O$4,J55='[2]11 FORMULAS'!$O$5),'[2]11 FORMULAS'!$P$5,IF(J55='[2]11 FORMULAS'!$O$6,'[2]11 FORMULAS'!$P$6,""))</f>
        <v>Probabilidad</v>
      </c>
      <c r="M55" s="312" t="s">
        <v>92</v>
      </c>
      <c r="N55" s="277">
        <f>+IF(M55='[2]11 FORMULAS'!$H$4,'[2]11 FORMULAS'!$I$4,IF(M55='[2]11 FORMULAS'!$H$5,'[2]11 FORMULAS'!$I$5,""))</f>
        <v>0.15</v>
      </c>
      <c r="O55" s="313" t="s">
        <v>96</v>
      </c>
      <c r="P55" s="313" t="s">
        <v>97</v>
      </c>
      <c r="Q55" s="313" t="s">
        <v>101</v>
      </c>
      <c r="R55" s="277">
        <f>+IFERROR(K55+N55,"")</f>
        <v>0.4</v>
      </c>
      <c r="S55" s="277">
        <f>IF(L55='[2]11 FORMULAS'!$P$5,C55-(C55*R55),C55)</f>
        <v>0.36</v>
      </c>
      <c r="T55" s="277">
        <f>IF(L55='[2]11 FORMULAS'!$P$6,D55-(D55*R55),D55)</f>
        <v>0.2</v>
      </c>
      <c r="U55" s="400">
        <f>+IF(S58="","",S58)</f>
        <v>0.216</v>
      </c>
      <c r="V55" s="403">
        <f>+IF(T58="","",T58)</f>
        <v>0.15000000000000002</v>
      </c>
      <c r="X55" s="274"/>
      <c r="Y55" s="275"/>
      <c r="Z55" s="275"/>
    </row>
    <row r="56" spans="1:26" ht="41.25" customHeight="1" x14ac:dyDescent="0.25">
      <c r="A56" s="407"/>
      <c r="B56" s="410"/>
      <c r="C56" s="413"/>
      <c r="D56" s="416"/>
      <c r="E56" s="59">
        <v>2</v>
      </c>
      <c r="F56" s="202" t="s">
        <v>451</v>
      </c>
      <c r="G56" s="202" t="s">
        <v>453</v>
      </c>
      <c r="H56" s="202" t="s">
        <v>383</v>
      </c>
      <c r="I56" s="270" t="str">
        <f t="shared" ref="I56:I57" si="26">+CONCATENATE(F56," ",G56," ",H56)</f>
        <v>El lider del area administrativa  Implementara un proceso de revisión jerárquica, donde los datos financieros sean revisados y aprobados por múltiples niveles de autoridad  antes de otorgar los vistos buenos finales. Esto permitirá una mayor supervisión y reducirá el riesgo de errores pasados por alto.</v>
      </c>
      <c r="J56" s="314" t="s">
        <v>103</v>
      </c>
      <c r="K56" s="278">
        <f>+IF(J56='[2]11 FORMULAS'!$E$4,'[2]11 FORMULAS'!$F$4,IF(J56='[2]11 FORMULAS'!$E$5,'[2]11 FORMULAS'!$F$5,IF(J56='[2]11 FORMULAS'!$E$6,'[2]11 FORMULAS'!$F$6,"")))</f>
        <v>0.25</v>
      </c>
      <c r="L56" s="278" t="str">
        <f>+IF(OR(J56='[2]11 FORMULAS'!$O$4,J56='[2]11 FORMULAS'!$O$5),'[2]11 FORMULAS'!$P$5,IF(J56='[2]11 FORMULAS'!$O$6,'[2]11 FORMULAS'!$P$6,""))</f>
        <v>Probabilidad</v>
      </c>
      <c r="M56" s="314" t="s">
        <v>92</v>
      </c>
      <c r="N56" s="278">
        <f>+IF(M56='[2]11 FORMULAS'!$H$4,'[2]11 FORMULAS'!$I$4,IF(M56='[2]11 FORMULAS'!$H$5,'[2]11 FORMULAS'!$I$5,""))</f>
        <v>0.15</v>
      </c>
      <c r="O56" s="315" t="s">
        <v>352</v>
      </c>
      <c r="P56" s="315" t="s">
        <v>97</v>
      </c>
      <c r="Q56" s="315" t="s">
        <v>100</v>
      </c>
      <c r="R56" s="278">
        <f t="shared" ref="R56" si="27">+IFERROR(K56+N56,"")</f>
        <v>0.4</v>
      </c>
      <c r="S56" s="278">
        <f>IF(L56='[2]11 FORMULAS'!$P$5,S55-(S55*R56),S55)</f>
        <v>0.216</v>
      </c>
      <c r="T56" s="278">
        <f>IF(L56='[2]11 FORMULAS'!$P$6,T55-(T55*R56),T55)</f>
        <v>0.2</v>
      </c>
      <c r="U56" s="401"/>
      <c r="V56" s="404"/>
      <c r="X56" s="274"/>
      <c r="Y56" s="275"/>
      <c r="Z56" s="275"/>
    </row>
    <row r="57" spans="1:26" ht="41.25" customHeight="1" x14ac:dyDescent="0.25">
      <c r="A57" s="407"/>
      <c r="B57" s="410"/>
      <c r="C57" s="413"/>
      <c r="D57" s="416"/>
      <c r="E57" s="59">
        <v>3</v>
      </c>
      <c r="F57" s="202" t="s">
        <v>447</v>
      </c>
      <c r="G57" s="202" t="s">
        <v>384</v>
      </c>
      <c r="H57" s="202" t="s">
        <v>385</v>
      </c>
      <c r="I57" s="270" t="str">
        <f t="shared" si="26"/>
        <v>Lider del area financiera Establecera controles internos adecuados para garantizar que los datos financieros se revisen y aprueben de manera adecuada.  Esto puede implicar la creación de flujos de trabajo y procedimientos estándar para la revisión de datos financieros.</v>
      </c>
      <c r="J57" s="314" t="s">
        <v>105</v>
      </c>
      <c r="K57" s="278">
        <f>+IF(J57='[2]11 FORMULAS'!$E$4,'[2]11 FORMULAS'!$F$4,IF(J57='[2]11 FORMULAS'!$E$5,'[2]11 FORMULAS'!$F$5,IF(J57='[2]11 FORMULAS'!$E$6,'[2]11 FORMULAS'!$F$6,"")))</f>
        <v>0.1</v>
      </c>
      <c r="L57" s="278" t="str">
        <f>+IF(OR(J57='[2]11 FORMULAS'!$O$4,J57='[2]11 FORMULAS'!$O$5),'[2]11 FORMULAS'!$P$5,IF(J57='[2]11 FORMULAS'!$O$6,'[2]11 FORMULAS'!$P$6,""))</f>
        <v>Impacto</v>
      </c>
      <c r="M57" s="314" t="s">
        <v>92</v>
      </c>
      <c r="N57" s="278">
        <f>+IF(M57='[2]11 FORMULAS'!$H$4,'[2]11 FORMULAS'!$I$4,IF(M57='[2]11 FORMULAS'!$H$5,'[2]11 FORMULAS'!$I$5,""))</f>
        <v>0.15</v>
      </c>
      <c r="O57" s="315" t="s">
        <v>352</v>
      </c>
      <c r="P57" s="315" t="s">
        <v>97</v>
      </c>
      <c r="Q57" s="315" t="s">
        <v>100</v>
      </c>
      <c r="R57" s="278">
        <f>+IFERROR(K57+N57,"")</f>
        <v>0.25</v>
      </c>
      <c r="S57" s="278">
        <f>IF(L57='[2]11 FORMULAS'!$P$5,S56-(S56*R57),S56)</f>
        <v>0.216</v>
      </c>
      <c r="T57" s="278">
        <f>IF(L57='[2]11 FORMULAS'!$P$6,T56-(T56*R57),T56)</f>
        <v>0.15000000000000002</v>
      </c>
      <c r="U57" s="401"/>
      <c r="V57" s="404"/>
      <c r="X57" s="274"/>
      <c r="Y57" s="275"/>
      <c r="Z57" s="275"/>
    </row>
    <row r="58" spans="1:26" ht="41.25" customHeight="1" thickBot="1" x14ac:dyDescent="0.3">
      <c r="A58" s="408"/>
      <c r="B58" s="411"/>
      <c r="C58" s="414"/>
      <c r="D58" s="417"/>
      <c r="E58" s="60">
        <v>4</v>
      </c>
      <c r="F58" s="203"/>
      <c r="G58" s="203"/>
      <c r="H58" s="203"/>
      <c r="I58" s="271" t="str">
        <f t="shared" si="24"/>
        <v xml:space="preserve">  </v>
      </c>
      <c r="J58" s="7"/>
      <c r="K58" s="56" t="str">
        <f>+IF(J58='11 FORMULAS'!$E$4,'11 FORMULAS'!$F$4,IF(J58='11 FORMULAS'!$E$5,'11 FORMULAS'!$F$5,IF(J58='11 FORMULAS'!$E$6,'11 FORMULAS'!$F$6,"")))</f>
        <v/>
      </c>
      <c r="L58" s="56" t="str">
        <f>+IF(OR(J58='11 FORMULAS'!$O$4,J58='11 FORMULAS'!$O$5),'11 FORMULAS'!$P$5,IF(J58='11 FORMULAS'!$O$6,'11 FORMULAS'!$P$6,""))</f>
        <v/>
      </c>
      <c r="M58" s="7"/>
      <c r="N58" s="56" t="str">
        <f>+IF(M58='11 FORMULAS'!$H$4,'11 FORMULAS'!$I$4,IF(M58='11 FORMULAS'!$H$5,'11 FORMULAS'!$I$5,""))</f>
        <v/>
      </c>
      <c r="O58" s="8"/>
      <c r="P58" s="8"/>
      <c r="Q58" s="8"/>
      <c r="R58" s="279" t="str">
        <f t="shared" ref="R58" si="28">+IFERROR(K58+N58,"")</f>
        <v/>
      </c>
      <c r="S58" s="279">
        <f>IF(L58='11 FORMULAS'!$P$5,S57-(S57*R58),S57)</f>
        <v>0.216</v>
      </c>
      <c r="T58" s="279">
        <f>IF(L58='11 FORMULAS'!$P$6,T57-(T57*R58),T57)</f>
        <v>0.15000000000000002</v>
      </c>
      <c r="U58" s="402"/>
      <c r="V58" s="405"/>
    </row>
    <row r="59" spans="1:26" ht="41.25" customHeight="1" x14ac:dyDescent="0.25">
      <c r="A59" s="406" t="str">
        <f>'2 CONTEXTO E IDENTIFICACIÓN'!A23</f>
        <v>R13</v>
      </c>
      <c r="B59" s="409" t="str">
        <f>+'2 CONTEXTO E IDENTIFICACIÓN'!E23</f>
        <v>Posibilidad de pérdida Económica y Reputacional por descuido en la digitalizacion de cuenta debido a la falta de seguimiento y control al momento de realizar los pagos</v>
      </c>
      <c r="C59" s="412">
        <f>+'3 PROBABIL E IMPACTO INHERENTE'!E23</f>
        <v>0.6</v>
      </c>
      <c r="D59" s="415">
        <f>+'3 PROBABIL E IMPACTO INHERENTE'!M23</f>
        <v>0.4</v>
      </c>
      <c r="E59" s="58">
        <v>1</v>
      </c>
      <c r="F59" s="61" t="s">
        <v>447</v>
      </c>
      <c r="G59" s="61" t="s">
        <v>386</v>
      </c>
      <c r="H59" s="61" t="s">
        <v>387</v>
      </c>
      <c r="I59" s="269" t="str">
        <f t="shared" si="24"/>
        <v>Lider del area financiera Realizara un seguimiento periódico de los pagos digitalizados para asegurar que se estén realizando correctamente. Esto puede incluir la revisión de los registros de pagos, la verificación de la coincidencia entre los pagos y las cuentas, y la confirmación con los proveedores para asegurar que hayan recibido los pagos correctamente.</v>
      </c>
      <c r="J59" s="312" t="s">
        <v>103</v>
      </c>
      <c r="K59" s="277">
        <f>+IF(J59='[2]11 FORMULAS'!$E$4,'[2]11 FORMULAS'!$F$4,IF(J59='[2]11 FORMULAS'!$E$5,'[2]11 FORMULAS'!$F$5,IF(J59='[2]11 FORMULAS'!$E$6,'[2]11 FORMULAS'!$F$6,"")))</f>
        <v>0.25</v>
      </c>
      <c r="L59" s="277" t="str">
        <f>+IF(OR(J59='[2]11 FORMULAS'!$O$4,J59='[2]11 FORMULAS'!$O$5),'[2]11 FORMULAS'!$P$5,IF(J59='[2]11 FORMULAS'!$O$6,'[2]11 FORMULAS'!$P$6,""))</f>
        <v>Probabilidad</v>
      </c>
      <c r="M59" s="312" t="s">
        <v>92</v>
      </c>
      <c r="N59" s="277">
        <f>+IF(M59='[2]11 FORMULAS'!$H$4,'[2]11 FORMULAS'!$I$4,IF(M59='[2]11 FORMULAS'!$H$5,'[2]11 FORMULAS'!$I$5,""))</f>
        <v>0.15</v>
      </c>
      <c r="O59" s="313" t="s">
        <v>352</v>
      </c>
      <c r="P59" s="313" t="s">
        <v>97</v>
      </c>
      <c r="Q59" s="313" t="s">
        <v>100</v>
      </c>
      <c r="R59" s="277">
        <f>+IFERROR(K59+N59,"")</f>
        <v>0.4</v>
      </c>
      <c r="S59" s="277">
        <f>IF(L59='11 FORMULAS'!$P$5,C59-(C59*R59),C59)</f>
        <v>0.36</v>
      </c>
      <c r="T59" s="277">
        <f>IF(L59='11 FORMULAS'!$P$6,D59-(D59*R59),D59)</f>
        <v>0.4</v>
      </c>
      <c r="U59" s="400">
        <f>+IF(S62="","",S62)</f>
        <v>5.3999999999999999E-2</v>
      </c>
      <c r="V59" s="403">
        <f>+IF(T62="","",T62)</f>
        <v>0.4</v>
      </c>
      <c r="X59" s="274"/>
      <c r="Y59" s="275"/>
      <c r="Z59" s="275"/>
    </row>
    <row r="60" spans="1:26" ht="41.25" customHeight="1" x14ac:dyDescent="0.25">
      <c r="A60" s="407"/>
      <c r="B60" s="410"/>
      <c r="C60" s="413"/>
      <c r="D60" s="416"/>
      <c r="E60" s="59">
        <v>2</v>
      </c>
      <c r="F60" s="202" t="s">
        <v>445</v>
      </c>
      <c r="G60" s="202" t="s">
        <v>454</v>
      </c>
      <c r="H60" s="202" t="s">
        <v>331</v>
      </c>
      <c r="I60" s="270" t="str">
        <f>+CONCATENATE(F60," ",G60," ",H60)</f>
        <v>La lider de area financiera debe Realizara control a las transferencia electrónicas realizadas y comprobantes de egreso diariamente , de presentarse error realizar las gestiones pertinentes para la devolucion  de los recursos</v>
      </c>
      <c r="J60" s="314" t="s">
        <v>103</v>
      </c>
      <c r="K60" s="278">
        <f>+IF(J60='[2]11 FORMULAS'!$E$4,'[2]11 FORMULAS'!$F$4,IF(J60='[2]11 FORMULAS'!$E$5,'[2]11 FORMULAS'!$F$5,IF(J60='[2]11 FORMULAS'!$E$6,'[2]11 FORMULAS'!$F$6,"")))</f>
        <v>0.25</v>
      </c>
      <c r="L60" s="278" t="str">
        <f>+IF(OR(J60='[2]11 FORMULAS'!$O$4,J60='[2]11 FORMULAS'!$O$5),'[2]11 FORMULAS'!$P$5,IF(J60='[2]11 FORMULAS'!$O$6,'[2]11 FORMULAS'!$P$6,""))</f>
        <v>Probabilidad</v>
      </c>
      <c r="M60" s="314" t="s">
        <v>92</v>
      </c>
      <c r="N60" s="278">
        <f>+IF(M60='[2]11 FORMULAS'!$H$4,'[2]11 FORMULAS'!$I$4,IF(M60='[2]11 FORMULAS'!$H$5,'[2]11 FORMULAS'!$I$5,""))</f>
        <v>0.15</v>
      </c>
      <c r="O60" s="315" t="s">
        <v>95</v>
      </c>
      <c r="P60" s="315" t="s">
        <v>97</v>
      </c>
      <c r="Q60" s="315" t="s">
        <v>100</v>
      </c>
      <c r="R60" s="278">
        <f>+IFERROR(K60+N60,"")</f>
        <v>0.4</v>
      </c>
      <c r="S60" s="278">
        <f>IF(L60='11 FORMULAS'!$P$5,S59-(S59*R60),S59)</f>
        <v>0.216</v>
      </c>
      <c r="T60" s="278">
        <f>IF(L60='11 FORMULAS'!$P$6,T59-(T59*R60),T59)</f>
        <v>0.4</v>
      </c>
      <c r="U60" s="401"/>
      <c r="V60" s="404"/>
      <c r="X60" s="274"/>
      <c r="Y60" s="275"/>
      <c r="Z60" s="275"/>
    </row>
    <row r="61" spans="1:26" ht="41.25" customHeight="1" x14ac:dyDescent="0.25">
      <c r="A61" s="407"/>
      <c r="B61" s="410"/>
      <c r="C61" s="413"/>
      <c r="D61" s="416"/>
      <c r="E61" s="59">
        <v>3</v>
      </c>
      <c r="F61" s="202"/>
      <c r="G61" s="202"/>
      <c r="H61" s="202"/>
      <c r="I61" s="270" t="str">
        <f t="shared" si="24"/>
        <v xml:space="preserve">  </v>
      </c>
      <c r="J61" s="314" t="s">
        <v>103</v>
      </c>
      <c r="K61" s="278">
        <f>+IF(J61='[2]11 FORMULAS'!$E$4,'[2]11 FORMULAS'!$F$4,IF(J61='[2]11 FORMULAS'!$E$5,'[2]11 FORMULAS'!$F$5,IF(J61='[2]11 FORMULAS'!$E$6,'[2]11 FORMULAS'!$F$6,"")))</f>
        <v>0.25</v>
      </c>
      <c r="L61" s="278" t="str">
        <f>+IF(OR(J61='[2]11 FORMULAS'!$O$4,J61='[2]11 FORMULAS'!$O$5),'[2]11 FORMULAS'!$P$5,IF(J61='[2]11 FORMULAS'!$O$6,'[2]11 FORMULAS'!$P$6,""))</f>
        <v>Probabilidad</v>
      </c>
      <c r="M61" s="314" t="s">
        <v>91</v>
      </c>
      <c r="N61" s="278">
        <f>+IF(M61='[2]11 FORMULAS'!$H$4,'[2]11 FORMULAS'!$I$4,IF(M61='[2]11 FORMULAS'!$H$5,'[2]11 FORMULAS'!$I$5,""))</f>
        <v>0.25</v>
      </c>
      <c r="O61" s="315" t="s">
        <v>96</v>
      </c>
      <c r="P61" s="315" t="s">
        <v>97</v>
      </c>
      <c r="Q61" s="315" t="s">
        <v>101</v>
      </c>
      <c r="R61" s="278">
        <f>+IFERROR(K61+N61,"")</f>
        <v>0.5</v>
      </c>
      <c r="S61" s="278">
        <f>IF(L61='11 FORMULAS'!$P$5,S60-(S60*R61),S60)</f>
        <v>0.108</v>
      </c>
      <c r="T61" s="278">
        <f>IF(L61='11 FORMULAS'!$P$6,T60-(T60*R61),T60)</f>
        <v>0.4</v>
      </c>
      <c r="U61" s="401"/>
      <c r="V61" s="404"/>
      <c r="X61" s="274"/>
      <c r="Y61" s="275"/>
      <c r="Z61" s="275"/>
    </row>
    <row r="62" spans="1:26" ht="41.25" customHeight="1" thickBot="1" x14ac:dyDescent="0.3">
      <c r="A62" s="408"/>
      <c r="B62" s="411"/>
      <c r="C62" s="414"/>
      <c r="D62" s="417"/>
      <c r="E62" s="60">
        <v>4</v>
      </c>
      <c r="F62" s="203" t="s">
        <v>321</v>
      </c>
      <c r="G62" s="203" t="s">
        <v>388</v>
      </c>
      <c r="H62" s="203" t="s">
        <v>389</v>
      </c>
      <c r="I62" s="271" t="str">
        <f t="shared" si="24"/>
        <v>Profesional Universitario de las TIC Mantener actualizados y vigentes los sistemas y tecnologías utilizadas para la digitalización de cuentas y pagos, asegurando que estén actualizados con los últimos avances y medidas de seguridad.</v>
      </c>
      <c r="J62" s="316" t="s">
        <v>103</v>
      </c>
      <c r="K62" s="279">
        <f>+IF(J62='[2]11 FORMULAS'!$E$4,'[2]11 FORMULAS'!$F$4,IF(J62='[2]11 FORMULAS'!$E$5,'[2]11 FORMULAS'!$F$5,IF(J62='[2]11 FORMULAS'!$E$6,'[2]11 FORMULAS'!$F$6,"")))</f>
        <v>0.25</v>
      </c>
      <c r="L62" s="279" t="str">
        <f>+IF(OR(J62='[2]11 FORMULAS'!$O$4,J62='[2]11 FORMULAS'!$O$5),'[2]11 FORMULAS'!$P$5,IF(J62='[2]11 FORMULAS'!$O$6,'[2]11 FORMULAS'!$P$6,""))</f>
        <v>Probabilidad</v>
      </c>
      <c r="M62" s="316" t="s">
        <v>91</v>
      </c>
      <c r="N62" s="279">
        <f>+IF(M62='[2]11 FORMULAS'!$H$4,'[2]11 FORMULAS'!$I$4,IF(M62='[2]11 FORMULAS'!$H$5,'[2]11 FORMULAS'!$I$5,""))</f>
        <v>0.25</v>
      </c>
      <c r="O62" s="317" t="s">
        <v>96</v>
      </c>
      <c r="P62" s="317" t="s">
        <v>97</v>
      </c>
      <c r="Q62" s="317" t="s">
        <v>101</v>
      </c>
      <c r="R62" s="279">
        <f t="shared" ref="R62" si="29">+IFERROR(K62+N62,"")</f>
        <v>0.5</v>
      </c>
      <c r="S62" s="279">
        <f>IF(L62='11 FORMULAS'!$P$5,S61-(S61*R62),S61)</f>
        <v>5.3999999999999999E-2</v>
      </c>
      <c r="T62" s="279">
        <f>IF(L62='11 FORMULAS'!$P$6,T61-(T61*R62),T61)</f>
        <v>0.4</v>
      </c>
      <c r="U62" s="402"/>
      <c r="V62" s="405"/>
    </row>
    <row r="63" spans="1:26" ht="41.25" customHeight="1" x14ac:dyDescent="0.25">
      <c r="A63" s="406" t="str">
        <f>'2 CONTEXTO E IDENTIFICACIÓN'!A24</f>
        <v>R14</v>
      </c>
      <c r="B63" s="409" t="str">
        <f>+'2 CONTEXTO E IDENTIFICACIÓN'!E24</f>
        <v xml:space="preserve">Posibilidad de pérdida Reputacional por la Falta de idoneidad del equipo auditor debido al incumplimiento del Plan Anual de Auditoría </v>
      </c>
      <c r="C63" s="412">
        <f>+'3 PROBABIL E IMPACTO INHERENTE'!E24</f>
        <v>0.6</v>
      </c>
      <c r="D63" s="415">
        <f>+'3 PROBABIL E IMPACTO INHERENTE'!M24</f>
        <v>0.2</v>
      </c>
      <c r="E63" s="58">
        <v>1</v>
      </c>
      <c r="F63" s="61" t="s">
        <v>319</v>
      </c>
      <c r="G63" s="61" t="s">
        <v>390</v>
      </c>
      <c r="H63" s="61" t="s">
        <v>391</v>
      </c>
      <c r="I63" s="269" t="str">
        <f t="shared" si="24"/>
        <v>El area juridica Establecera un proceso de selección y contratación riguroso para asegurar la idoneidad del equipo auditor Esto implica evaluar sus habilidades, experiencia y conocimientos en el área específica que se va a auditar.</v>
      </c>
      <c r="J63" s="312" t="s">
        <v>103</v>
      </c>
      <c r="K63" s="277">
        <f>+IF(J63='[2]11 FORMULAS'!$E$4,'[2]11 FORMULAS'!$F$4,IF(J63='[2]11 FORMULAS'!$E$5,'[2]11 FORMULAS'!$F$5,IF(J63='[2]11 FORMULAS'!$E$6,'[2]11 FORMULAS'!$F$6,"")))</f>
        <v>0.25</v>
      </c>
      <c r="L63" s="277" t="str">
        <f>+IF(OR(J63='[2]11 FORMULAS'!$O$4,J63='[2]11 FORMULAS'!$O$5),'[2]11 FORMULAS'!$P$5,IF(J63='[2]11 FORMULAS'!$O$6,'[2]11 FORMULAS'!$P$6,""))</f>
        <v>Probabilidad</v>
      </c>
      <c r="M63" s="312" t="s">
        <v>92</v>
      </c>
      <c r="N63" s="277">
        <f>+IF(M63='[2]11 FORMULAS'!$H$4,'[2]11 FORMULAS'!$I$4,IF(M63='[2]11 FORMULAS'!$H$5,'[2]11 FORMULAS'!$I$5,""))</f>
        <v>0.15</v>
      </c>
      <c r="O63" s="313" t="s">
        <v>352</v>
      </c>
      <c r="P63" s="313" t="s">
        <v>97</v>
      </c>
      <c r="Q63" s="313" t="s">
        <v>100</v>
      </c>
      <c r="R63" s="277">
        <f>+IFERROR(K63+N63,"")</f>
        <v>0.4</v>
      </c>
      <c r="S63" s="277">
        <f>IF(L63='11 FORMULAS'!$P$5,C63-(C63*R63),C63)</f>
        <v>0.36</v>
      </c>
      <c r="T63" s="277">
        <f>IF(L63='11 FORMULAS'!$P$6,D63-(D63*R63),D63)</f>
        <v>0.2</v>
      </c>
      <c r="U63" s="400">
        <f>+IF(S66="","",S66)</f>
        <v>0.108</v>
      </c>
      <c r="V63" s="403">
        <f>+IF(T66="","",T66)</f>
        <v>0.2</v>
      </c>
      <c r="X63" s="274"/>
      <c r="Y63" s="275"/>
      <c r="Z63" s="275"/>
    </row>
    <row r="64" spans="1:26" ht="41.25" customHeight="1" x14ac:dyDescent="0.25">
      <c r="A64" s="407"/>
      <c r="B64" s="410"/>
      <c r="C64" s="413"/>
      <c r="D64" s="416"/>
      <c r="E64" s="59">
        <v>2</v>
      </c>
      <c r="F64" s="202" t="s">
        <v>319</v>
      </c>
      <c r="G64" s="202" t="s">
        <v>392</v>
      </c>
      <c r="H64" s="202" t="s">
        <v>393</v>
      </c>
      <c r="I64" s="270" t="str">
        <f t="shared" si="24"/>
        <v xml:space="preserve">El area juridica Establecera un sistema de supervisión y monitoreo continuo de las actividades del equipo auditor, para asegurar que están cumpliendo con el Plan Anual de Auditoría y realizando las auditorías de manera adecuada. Esto puede incluir revisiones de los informes emitidos por el equipo y la realización de auditorías internas.
</v>
      </c>
      <c r="J64" s="314" t="s">
        <v>103</v>
      </c>
      <c r="K64" s="278">
        <f>+IF(J64='[2]11 FORMULAS'!$E$4,'[2]11 FORMULAS'!$F$4,IF(J64='[2]11 FORMULAS'!$E$5,'[2]11 FORMULAS'!$F$5,IF(J64='[2]11 FORMULAS'!$E$6,'[2]11 FORMULAS'!$F$6,"")))</f>
        <v>0.25</v>
      </c>
      <c r="L64" s="278" t="str">
        <f>+IF(OR(J64='[2]11 FORMULAS'!$O$4,J64='[2]11 FORMULAS'!$O$5),'[2]11 FORMULAS'!$P$5,IF(J64='[2]11 FORMULAS'!$O$6,'[2]11 FORMULAS'!$P$6,""))</f>
        <v>Probabilidad</v>
      </c>
      <c r="M64" s="314" t="s">
        <v>91</v>
      </c>
      <c r="N64" s="278">
        <f>+IF(M64='[2]11 FORMULAS'!$H$4,'[2]11 FORMULAS'!$I$4,IF(M64='[2]11 FORMULAS'!$H$5,'[2]11 FORMULAS'!$I$5,""))</f>
        <v>0.25</v>
      </c>
      <c r="O64" s="315" t="s">
        <v>96</v>
      </c>
      <c r="P64" s="315" t="s">
        <v>97</v>
      </c>
      <c r="Q64" s="315" t="s">
        <v>100</v>
      </c>
      <c r="R64" s="278">
        <f t="shared" ref="R64" si="30">+IFERROR(K64+N64,"")</f>
        <v>0.5</v>
      </c>
      <c r="S64" s="278">
        <f>IF(L64='11 FORMULAS'!$P$5,S63-(S63*R64),S63)</f>
        <v>0.18</v>
      </c>
      <c r="T64" s="278">
        <f>IF(L64='11 FORMULAS'!$P$6,T63-(T63*R64),T63)</f>
        <v>0.2</v>
      </c>
      <c r="U64" s="401"/>
      <c r="V64" s="404"/>
      <c r="X64" s="274"/>
      <c r="Y64" s="275"/>
      <c r="Z64" s="275"/>
    </row>
    <row r="65" spans="1:26" ht="41.25" customHeight="1" x14ac:dyDescent="0.25">
      <c r="A65" s="407"/>
      <c r="B65" s="410"/>
      <c r="C65" s="413"/>
      <c r="D65" s="416"/>
      <c r="E65" s="59">
        <v>3</v>
      </c>
      <c r="F65" s="202"/>
      <c r="G65" s="202"/>
      <c r="H65" s="202"/>
      <c r="I65" s="270" t="str">
        <f t="shared" si="24"/>
        <v xml:space="preserve">  </v>
      </c>
      <c r="J65" s="314" t="s">
        <v>103</v>
      </c>
      <c r="K65" s="278">
        <f>+IF(J65='[2]11 FORMULAS'!$E$4,'[2]11 FORMULAS'!$F$4,IF(J65='[2]11 FORMULAS'!$E$5,'[2]11 FORMULAS'!$F$5,IF(J65='[2]11 FORMULAS'!$E$6,'[2]11 FORMULAS'!$F$6,"")))</f>
        <v>0.25</v>
      </c>
      <c r="L65" s="278" t="str">
        <f>+IF(OR(J65='[2]11 FORMULAS'!$O$4,J65='[2]11 FORMULAS'!$O$5),'[2]11 FORMULAS'!$P$5,IF(J65='[2]11 FORMULAS'!$O$6,'[2]11 FORMULAS'!$P$6,""))</f>
        <v>Probabilidad</v>
      </c>
      <c r="M65" s="314" t="s">
        <v>92</v>
      </c>
      <c r="N65" s="278">
        <f>+IF(M65='[2]11 FORMULAS'!$H$4,'[2]11 FORMULAS'!$I$4,IF(M65='[2]11 FORMULAS'!$H$5,'[2]11 FORMULAS'!$I$5,""))</f>
        <v>0.15</v>
      </c>
      <c r="O65" s="315" t="s">
        <v>352</v>
      </c>
      <c r="P65" s="315" t="s">
        <v>97</v>
      </c>
      <c r="Q65" s="315" t="s">
        <v>100</v>
      </c>
      <c r="R65" s="278">
        <f>+IFERROR(K65+N65,"")</f>
        <v>0.4</v>
      </c>
      <c r="S65" s="278">
        <f>IF(L65='11 FORMULAS'!$P$5,S64-(S64*R65),S64)</f>
        <v>0.108</v>
      </c>
      <c r="T65" s="278">
        <f>IF(L65='11 FORMULAS'!$P$6,T64-(T64*R65),T64)</f>
        <v>0.2</v>
      </c>
      <c r="U65" s="401"/>
      <c r="V65" s="404"/>
      <c r="X65" s="274"/>
      <c r="Y65" s="275"/>
      <c r="Z65" s="275"/>
    </row>
    <row r="66" spans="1:26" ht="41.25" customHeight="1" thickBot="1" x14ac:dyDescent="0.3">
      <c r="A66" s="408"/>
      <c r="B66" s="411"/>
      <c r="C66" s="414"/>
      <c r="D66" s="417"/>
      <c r="E66" s="60">
        <v>4</v>
      </c>
      <c r="F66" s="203"/>
      <c r="G66" s="203"/>
      <c r="H66" s="203"/>
      <c r="I66" s="271" t="str">
        <f t="shared" si="24"/>
        <v xml:space="preserve">  </v>
      </c>
      <c r="J66" s="7"/>
      <c r="K66" s="56" t="str">
        <f>+IF(J66='11 FORMULAS'!$E$4,'11 FORMULAS'!$F$4,IF(J66='11 FORMULAS'!$E$5,'11 FORMULAS'!$F$5,IF(J66='11 FORMULAS'!$E$6,'11 FORMULAS'!$F$6,"")))</f>
        <v/>
      </c>
      <c r="L66" s="56" t="str">
        <f>+IF(OR(J66='11 FORMULAS'!$O$4,J66='11 FORMULAS'!$O$5),'11 FORMULAS'!$P$5,IF(J66='11 FORMULAS'!$O$6,'11 FORMULAS'!$P$6,""))</f>
        <v/>
      </c>
      <c r="M66" s="7"/>
      <c r="N66" s="56" t="str">
        <f>+IF(M66='11 FORMULAS'!$H$4,'11 FORMULAS'!$I$4,IF(M66='11 FORMULAS'!$H$5,'11 FORMULAS'!$I$5,""))</f>
        <v/>
      </c>
      <c r="O66" s="8"/>
      <c r="P66" s="8"/>
      <c r="Q66" s="8"/>
      <c r="R66" s="279" t="str">
        <f t="shared" ref="R66" si="31">+IFERROR(K66+N66,"")</f>
        <v/>
      </c>
      <c r="S66" s="279">
        <f>IF(L66='11 FORMULAS'!$P$5,S65-(S65*R66),S65)</f>
        <v>0.108</v>
      </c>
      <c r="T66" s="279">
        <f>IF(L66='11 FORMULAS'!$P$6,T65-(T65*R66),T65)</f>
        <v>0.2</v>
      </c>
      <c r="U66" s="402"/>
      <c r="V66" s="405"/>
    </row>
    <row r="67" spans="1:26" ht="41.25" customHeight="1" x14ac:dyDescent="0.25">
      <c r="A67" s="406" t="str">
        <f>'2 CONTEXTO E IDENTIFICACIÓN'!A25</f>
        <v>R15</v>
      </c>
      <c r="B67" s="409" t="str">
        <f>+'2 CONTEXTO E IDENTIFICACIÓN'!E25</f>
        <v>Posibilidad de pérdida Reputacional y Económica por Desconocimiento normativo debido Falta de competencia</v>
      </c>
      <c r="C67" s="412">
        <f>+'3 PROBABIL E IMPACTO INHERENTE'!E25</f>
        <v>0.6</v>
      </c>
      <c r="D67" s="415">
        <f>+'3 PROBABIL E IMPACTO INHERENTE'!M25</f>
        <v>0.2</v>
      </c>
      <c r="E67" s="58">
        <v>1</v>
      </c>
      <c r="F67" s="61"/>
      <c r="G67" s="61"/>
      <c r="H67" s="61"/>
      <c r="I67" s="269" t="str">
        <f t="shared" si="24"/>
        <v xml:space="preserve">  </v>
      </c>
      <c r="J67" s="312" t="s">
        <v>103</v>
      </c>
      <c r="K67" s="277">
        <f>+IF(J67='[2]11 FORMULAS'!$E$4,'[2]11 FORMULAS'!$F$4,IF(J67='[2]11 FORMULAS'!$E$5,'[2]11 FORMULAS'!$F$5,IF(J67='[2]11 FORMULAS'!$E$6,'[2]11 FORMULAS'!$F$6,"")))</f>
        <v>0.25</v>
      </c>
      <c r="L67" s="277" t="str">
        <f>+IF(OR(J67='[2]11 FORMULAS'!$O$4,J67='[2]11 FORMULAS'!$O$5),'[2]11 FORMULAS'!$P$5,IF(J67='[2]11 FORMULAS'!$O$6,'[2]11 FORMULAS'!$P$6,""))</f>
        <v>Probabilidad</v>
      </c>
      <c r="M67" s="312" t="s">
        <v>92</v>
      </c>
      <c r="N67" s="277">
        <f>+IF(M67='[2]11 FORMULAS'!$H$4,'[2]11 FORMULAS'!$I$4,IF(M67='[2]11 FORMULAS'!$H$5,'[2]11 FORMULAS'!$I$5,""))</f>
        <v>0.15</v>
      </c>
      <c r="O67" s="313" t="s">
        <v>352</v>
      </c>
      <c r="P67" s="313" t="s">
        <v>97</v>
      </c>
      <c r="Q67" s="313" t="s">
        <v>100</v>
      </c>
      <c r="R67" s="277">
        <f>+IFERROR(K67+N67,"")</f>
        <v>0.4</v>
      </c>
      <c r="S67" s="277">
        <f>IF(L67='11 FORMULAS'!$P$5,C67-(C67*R67),C67)</f>
        <v>0.36</v>
      </c>
      <c r="T67" s="277">
        <f>IF(L67='11 FORMULAS'!$P$6,D67-(D67*R67),D67)</f>
        <v>0.2</v>
      </c>
      <c r="U67" s="400">
        <f>+IF(S70="","",S70)</f>
        <v>7.5600000000000001E-2</v>
      </c>
      <c r="V67" s="403">
        <f>+IF(T70="","",T70)</f>
        <v>0.2</v>
      </c>
      <c r="X67" s="274"/>
      <c r="Y67" s="275"/>
      <c r="Z67" s="275"/>
    </row>
    <row r="68" spans="1:26" ht="41.25" customHeight="1" x14ac:dyDescent="0.25">
      <c r="A68" s="407"/>
      <c r="B68" s="410"/>
      <c r="C68" s="413"/>
      <c r="D68" s="416"/>
      <c r="E68" s="59">
        <v>2</v>
      </c>
      <c r="F68" s="202" t="s">
        <v>394</v>
      </c>
      <c r="G68" s="202" t="s">
        <v>395</v>
      </c>
      <c r="H68" s="202" t="s">
        <v>396</v>
      </c>
      <c r="I68" s="270" t="str">
        <f t="shared" si="24"/>
        <v>El lider administrativo Realizara evaluaciones periódicas de competencia y conocimiento normativo para identificar cualquier brecha en el entendimiento de los empleados sobre las regulaciones y leyes que afectan a la organización. Esto permitirá identificar el área responsable del error y tomar medidas correctivas.</v>
      </c>
      <c r="J68" s="314" t="s">
        <v>104</v>
      </c>
      <c r="K68" s="278">
        <f>+IF(J68='[2]11 FORMULAS'!$E$4,'[2]11 FORMULAS'!$F$4,IF(J68='[2]11 FORMULAS'!$E$5,'[2]11 FORMULAS'!$F$5,IF(J68='[2]11 FORMULAS'!$E$6,'[2]11 FORMULAS'!$F$6,"")))</f>
        <v>0.15</v>
      </c>
      <c r="L68" s="278" t="str">
        <f>+IF(OR(J68='[2]11 FORMULAS'!$O$4,J68='[2]11 FORMULAS'!$O$5),'[2]11 FORMULAS'!$P$5,IF(J68='[2]11 FORMULAS'!$O$6,'[2]11 FORMULAS'!$P$6,""))</f>
        <v>Probabilidad</v>
      </c>
      <c r="M68" s="314" t="s">
        <v>92</v>
      </c>
      <c r="N68" s="278">
        <f>+IF(M68='[2]11 FORMULAS'!$H$4,'[2]11 FORMULAS'!$I$4,IF(M68='[2]11 FORMULAS'!$H$5,'[2]11 FORMULAS'!$I$5,""))</f>
        <v>0.15</v>
      </c>
      <c r="O68" s="315" t="s">
        <v>352</v>
      </c>
      <c r="P68" s="315" t="s">
        <v>97</v>
      </c>
      <c r="Q68" s="315" t="s">
        <v>100</v>
      </c>
      <c r="R68" s="278">
        <f t="shared" ref="R68" si="32">+IFERROR(K68+N68,"")</f>
        <v>0.3</v>
      </c>
      <c r="S68" s="278">
        <f>IF(L68='11 FORMULAS'!$P$5,S67-(S67*R68),S67)</f>
        <v>0.252</v>
      </c>
      <c r="T68" s="278">
        <f>IF(L68='11 FORMULAS'!$P$6,T67-(T67*R68),T67)</f>
        <v>0.2</v>
      </c>
      <c r="U68" s="401"/>
      <c r="V68" s="404"/>
      <c r="X68" s="274"/>
      <c r="Y68" s="275"/>
      <c r="Z68" s="275"/>
    </row>
    <row r="69" spans="1:26" ht="41.25" customHeight="1" x14ac:dyDescent="0.25">
      <c r="A69" s="407"/>
      <c r="B69" s="410"/>
      <c r="C69" s="413"/>
      <c r="D69" s="416"/>
      <c r="E69" s="59">
        <v>3</v>
      </c>
      <c r="F69" s="202" t="s">
        <v>473</v>
      </c>
      <c r="G69" s="202" t="s">
        <v>397</v>
      </c>
      <c r="H69" s="202" t="s">
        <v>398</v>
      </c>
      <c r="I69" s="270" t="str">
        <f t="shared" si="24"/>
        <v>El lider Administrativo Establecera un canal de comunicación abierto y seguro para que los empleados reporten posibles incumplimientos normativos o cualquier área en la que sientan que falta competencia. Esto permitirá identificar y abordar rápidamente cualquier problema antes de que cause daño reputacional o económico.</v>
      </c>
      <c r="J69" s="314" t="s">
        <v>103</v>
      </c>
      <c r="K69" s="278">
        <f>+IF(J69='[2]11 FORMULAS'!$E$4,'[2]11 FORMULAS'!$F$4,IF(J69='[2]11 FORMULAS'!$E$5,'[2]11 FORMULAS'!$F$5,IF(J69='[2]11 FORMULAS'!$E$6,'[2]11 FORMULAS'!$F$6,"")))</f>
        <v>0.25</v>
      </c>
      <c r="L69" s="278" t="str">
        <f>+IF(OR(J69='[2]11 FORMULAS'!$O$4,J69='[2]11 FORMULAS'!$O$5),'[2]11 FORMULAS'!$P$5,IF(J69='[2]11 FORMULAS'!$O$6,'[2]11 FORMULAS'!$P$6,""))</f>
        <v>Probabilidad</v>
      </c>
      <c r="M69" s="314" t="s">
        <v>91</v>
      </c>
      <c r="N69" s="278">
        <f>+IF(M69='[2]11 FORMULAS'!$H$4,'[2]11 FORMULAS'!$I$4,IF(M69='[2]11 FORMULAS'!$H$5,'[2]11 FORMULAS'!$I$5,""))</f>
        <v>0.25</v>
      </c>
      <c r="O69" s="315" t="s">
        <v>352</v>
      </c>
      <c r="P69" s="315" t="s">
        <v>97</v>
      </c>
      <c r="Q69" s="315" t="s">
        <v>100</v>
      </c>
      <c r="R69" s="278">
        <f>+IFERROR(K69+N69,"")</f>
        <v>0.5</v>
      </c>
      <c r="S69" s="278">
        <f>IF(L69='11 FORMULAS'!$P$5,S68-(S68*R69),S68)</f>
        <v>0.126</v>
      </c>
      <c r="T69" s="278">
        <f>IF(L69='11 FORMULAS'!$P$6,T68-(T68*R69),T68)</f>
        <v>0.2</v>
      </c>
      <c r="U69" s="401"/>
      <c r="V69" s="404"/>
      <c r="X69" s="274"/>
      <c r="Y69" s="275"/>
      <c r="Z69" s="275"/>
    </row>
    <row r="70" spans="1:26" ht="41.25" customHeight="1" thickBot="1" x14ac:dyDescent="0.3">
      <c r="A70" s="408"/>
      <c r="B70" s="411"/>
      <c r="C70" s="414"/>
      <c r="D70" s="417"/>
      <c r="E70" s="60">
        <v>4</v>
      </c>
      <c r="F70" s="203" t="s">
        <v>355</v>
      </c>
      <c r="G70" s="203" t="s">
        <v>399</v>
      </c>
      <c r="H70" s="203" t="s">
        <v>400</v>
      </c>
      <c r="I70" s="271" t="str">
        <f t="shared" si="24"/>
        <v>Lider Administrativo Establecera regulaciones internas claras y comunicarlas de manera efectiva a todos los empleados.  Esto incluye la creación de políticas y procedimientos claros sobre el cumplimiento normativo, así como la implementación de un código de ética empresarial.</v>
      </c>
      <c r="J70" s="316" t="s">
        <v>103</v>
      </c>
      <c r="K70" s="279">
        <f>+IF(J70='[2]11 FORMULAS'!$E$4,'[2]11 FORMULAS'!$F$4,IF(J70='[2]11 FORMULAS'!$E$5,'[2]11 FORMULAS'!$F$5,IF(J70='[2]11 FORMULAS'!$E$6,'[2]11 FORMULAS'!$F$6,"")))</f>
        <v>0.25</v>
      </c>
      <c r="L70" s="279" t="str">
        <f>+IF(OR(J70='[2]11 FORMULAS'!$O$4,J70='[2]11 FORMULAS'!$O$5),'[2]11 FORMULAS'!$P$5,IF(J70='[2]11 FORMULAS'!$O$6,'[2]11 FORMULAS'!$P$6,""))</f>
        <v>Probabilidad</v>
      </c>
      <c r="M70" s="316" t="s">
        <v>92</v>
      </c>
      <c r="N70" s="279">
        <f>+IF(M70='[2]11 FORMULAS'!$H$4,'[2]11 FORMULAS'!$I$4,IF(M70='[2]11 FORMULAS'!$H$5,'[2]11 FORMULAS'!$I$5,""))</f>
        <v>0.15</v>
      </c>
      <c r="O70" s="317" t="s">
        <v>352</v>
      </c>
      <c r="P70" s="317" t="s">
        <v>97</v>
      </c>
      <c r="Q70" s="317" t="s">
        <v>100</v>
      </c>
      <c r="R70" s="279">
        <f t="shared" ref="R70" si="33">+IFERROR(K70+N70,"")</f>
        <v>0.4</v>
      </c>
      <c r="S70" s="279">
        <f>IF(L70='11 FORMULAS'!$P$5,S69-(S69*R70),S69)</f>
        <v>7.5600000000000001E-2</v>
      </c>
      <c r="T70" s="279">
        <f>IF(L70='11 FORMULAS'!$P$6,T69-(T69*R70),T69)</f>
        <v>0.2</v>
      </c>
      <c r="U70" s="402"/>
      <c r="V70" s="405"/>
    </row>
    <row r="71" spans="1:26" ht="41.25" customHeight="1" x14ac:dyDescent="0.25">
      <c r="A71" s="406" t="str">
        <f>'2 CONTEXTO E IDENTIFICACIÓN'!A26</f>
        <v>R16</v>
      </c>
      <c r="B71" s="409" t="str">
        <f>+'2 CONTEXTO E IDENTIFICACIÓN'!E26</f>
        <v>Posibilidad de pérdida Reputacional por omisión de resultados de auditoría y/o planes de mejoramiento debido a Falencias del grupo auditor</v>
      </c>
      <c r="C71" s="412">
        <f>+'3 PROBABIL E IMPACTO INHERENTE'!E26</f>
        <v>0.6</v>
      </c>
      <c r="D71" s="415">
        <f>+'3 PROBABIL E IMPACTO INHERENTE'!M26</f>
        <v>0.2</v>
      </c>
      <c r="E71" s="58">
        <v>1</v>
      </c>
      <c r="F71" s="61" t="s">
        <v>401</v>
      </c>
      <c r="G71" s="61" t="s">
        <v>455</v>
      </c>
      <c r="H71" s="61" t="s">
        <v>402</v>
      </c>
      <c r="I71" s="269" t="str">
        <f t="shared" si="24"/>
        <v>Area del control inte Implementación de políticas y procedimientos claros para la realización de auditorías internas y la documentación precisa de los hallazgos y resultados.  Asimismo, se deben establecer mecanismos de supervisión y revisión de los informes de auditoría para asegurar su exactitud y completitud</v>
      </c>
      <c r="J71" s="312" t="s">
        <v>103</v>
      </c>
      <c r="K71" s="277">
        <f>+IF(J71='[2]11 FORMULAS'!$E$4,'[2]11 FORMULAS'!$F$4,IF(J71='[2]11 FORMULAS'!$E$5,'[2]11 FORMULAS'!$F$5,IF(J71='[2]11 FORMULAS'!$E$6,'[2]11 FORMULAS'!$F$6,"")))</f>
        <v>0.25</v>
      </c>
      <c r="L71" s="277" t="str">
        <f>+IF(OR(J71='[2]11 FORMULAS'!$O$4,J71='[2]11 FORMULAS'!$O$5),'[2]11 FORMULAS'!$P$5,IF(J71='[2]11 FORMULAS'!$O$6,'[2]11 FORMULAS'!$P$6,""))</f>
        <v>Probabilidad</v>
      </c>
      <c r="M71" s="312" t="s">
        <v>92</v>
      </c>
      <c r="N71" s="277">
        <f>+IF(M71='[2]11 FORMULAS'!$H$4,'[2]11 FORMULAS'!$I$4,IF(M71='[2]11 FORMULAS'!$H$5,'[2]11 FORMULAS'!$I$5,""))</f>
        <v>0.15</v>
      </c>
      <c r="O71" s="313" t="s">
        <v>352</v>
      </c>
      <c r="P71" s="313" t="s">
        <v>97</v>
      </c>
      <c r="Q71" s="313" t="s">
        <v>100</v>
      </c>
      <c r="R71" s="277">
        <f>+IFERROR(K71+N71,"")</f>
        <v>0.4</v>
      </c>
      <c r="S71" s="277">
        <f>IF(L71='11 FORMULAS'!$P$5,C71-(C71*R71),C71)</f>
        <v>0.36</v>
      </c>
      <c r="T71" s="277">
        <f>IF(L71='11 FORMULAS'!$P$6,D71-(D71*R71),D71)</f>
        <v>0.2</v>
      </c>
      <c r="U71" s="400">
        <f>+IF(S74="","",S74)</f>
        <v>0.108</v>
      </c>
      <c r="V71" s="403">
        <f>+IF(T74="","",T74)</f>
        <v>0.2</v>
      </c>
      <c r="X71" s="274"/>
      <c r="Y71" s="275"/>
      <c r="Z71" s="275"/>
    </row>
    <row r="72" spans="1:26" ht="41.25" customHeight="1" x14ac:dyDescent="0.25">
      <c r="A72" s="407"/>
      <c r="B72" s="410"/>
      <c r="C72" s="413"/>
      <c r="D72" s="416"/>
      <c r="E72" s="59">
        <v>2</v>
      </c>
      <c r="F72" s="202" t="s">
        <v>358</v>
      </c>
      <c r="G72" s="202" t="s">
        <v>456</v>
      </c>
      <c r="H72" s="202" t="s">
        <v>403</v>
      </c>
      <c r="I72" s="270" t="str">
        <f t="shared" si="24"/>
        <v>Lider del area juridica fundamental contar con un equipo de auditores debidamente capacitados y actualizados en las normas y técnicas de auditoría.  Además, se deben proporcionar oportunidades de formación continua para mantenerse al tanto de los cambios en las prácticas y regulaciones contables.</v>
      </c>
      <c r="J72" s="314" t="s">
        <v>103</v>
      </c>
      <c r="K72" s="278">
        <f>+IF(J72='[2]11 FORMULAS'!$E$4,'[2]11 FORMULAS'!$F$4,IF(J72='[2]11 FORMULAS'!$E$5,'[2]11 FORMULAS'!$F$5,IF(J72='[2]11 FORMULAS'!$E$6,'[2]11 FORMULAS'!$F$6,"")))</f>
        <v>0.25</v>
      </c>
      <c r="L72" s="278" t="str">
        <f>+IF(OR(J72='[2]11 FORMULAS'!$O$4,J72='[2]11 FORMULAS'!$O$5),'[2]11 FORMULAS'!$P$5,IF(J72='[2]11 FORMULAS'!$O$6,'[2]11 FORMULAS'!$P$6,""))</f>
        <v>Probabilidad</v>
      </c>
      <c r="M72" s="314" t="s">
        <v>92</v>
      </c>
      <c r="N72" s="278">
        <f>+IF(M72='[2]11 FORMULAS'!$H$4,'[2]11 FORMULAS'!$I$4,IF(M72='[2]11 FORMULAS'!$H$5,'[2]11 FORMULAS'!$I$5,""))</f>
        <v>0.15</v>
      </c>
      <c r="O72" s="315" t="s">
        <v>352</v>
      </c>
      <c r="P72" s="315" t="s">
        <v>97</v>
      </c>
      <c r="Q72" s="315" t="s">
        <v>100</v>
      </c>
      <c r="R72" s="278">
        <f t="shared" ref="R72" si="34">+IFERROR(K72+N72,"")</f>
        <v>0.4</v>
      </c>
      <c r="S72" s="278">
        <f>IF(L72='11 FORMULAS'!$P$5,S71-(S71*R72),S71)</f>
        <v>0.216</v>
      </c>
      <c r="T72" s="278">
        <f>IF(L72='11 FORMULAS'!$P$6,T71-(T71*R72),T71)</f>
        <v>0.2</v>
      </c>
      <c r="U72" s="401"/>
      <c r="V72" s="404"/>
      <c r="X72" s="274"/>
      <c r="Y72" s="275"/>
      <c r="Z72" s="275"/>
    </row>
    <row r="73" spans="1:26" ht="41.25" customHeight="1" x14ac:dyDescent="0.25">
      <c r="A73" s="407"/>
      <c r="B73" s="410"/>
      <c r="C73" s="413"/>
      <c r="D73" s="416"/>
      <c r="E73" s="59">
        <v>3</v>
      </c>
      <c r="F73" s="202" t="s">
        <v>457</v>
      </c>
      <c r="G73" s="202" t="s">
        <v>404</v>
      </c>
      <c r="H73" s="202" t="s">
        <v>405</v>
      </c>
      <c r="I73" s="270" t="str">
        <f t="shared" si="24"/>
        <v>Lider del area administratva Establecer indicadores de desempeño y seguimiento: Se deben establecer indicadores de desempeño para monitorear la efectividad de los procesos de auditoría y la implementación de los planes de mejoramiento.  Esto permitirá identificar posibles fallas y corregirlas a tiempo.</v>
      </c>
      <c r="J73" s="314" t="s">
        <v>103</v>
      </c>
      <c r="K73" s="278">
        <f>+IF(J73='[2]11 FORMULAS'!$E$4,'[2]11 FORMULAS'!$F$4,IF(J73='[2]11 FORMULAS'!$E$5,'[2]11 FORMULAS'!$F$5,IF(J73='[2]11 FORMULAS'!$E$6,'[2]11 FORMULAS'!$F$6,"")))</f>
        <v>0.25</v>
      </c>
      <c r="L73" s="278" t="str">
        <f>+IF(OR(J73='[2]11 FORMULAS'!$O$4,J73='[2]11 FORMULAS'!$O$5),'[2]11 FORMULAS'!$P$5,IF(J73='[2]11 FORMULAS'!$O$6,'[2]11 FORMULAS'!$P$6,""))</f>
        <v>Probabilidad</v>
      </c>
      <c r="M73" s="314" t="s">
        <v>91</v>
      </c>
      <c r="N73" s="278">
        <f>+IF(M73='[2]11 FORMULAS'!$H$4,'[2]11 FORMULAS'!$I$4,IF(M73='[2]11 FORMULAS'!$H$5,'[2]11 FORMULAS'!$I$5,""))</f>
        <v>0.25</v>
      </c>
      <c r="O73" s="315" t="s">
        <v>352</v>
      </c>
      <c r="P73" s="315" t="s">
        <v>97</v>
      </c>
      <c r="Q73" s="315" t="s">
        <v>100</v>
      </c>
      <c r="R73" s="278">
        <f>+IFERROR(K73+N73,"")</f>
        <v>0.5</v>
      </c>
      <c r="S73" s="278">
        <f>IF(L73='11 FORMULAS'!$P$5,S72-(S72*R73),S72)</f>
        <v>0.108</v>
      </c>
      <c r="T73" s="278">
        <f>IF(L73='11 FORMULAS'!$P$6,T72-(T72*R73),T72)</f>
        <v>0.2</v>
      </c>
      <c r="U73" s="401"/>
      <c r="V73" s="404"/>
      <c r="X73" s="274"/>
      <c r="Y73" s="275"/>
      <c r="Z73" s="275"/>
    </row>
    <row r="74" spans="1:26" ht="41.25" customHeight="1" thickBot="1" x14ac:dyDescent="0.3">
      <c r="A74" s="408"/>
      <c r="B74" s="411"/>
      <c r="C74" s="414"/>
      <c r="D74" s="417"/>
      <c r="E74" s="60">
        <v>4</v>
      </c>
      <c r="F74" s="203"/>
      <c r="G74" s="203"/>
      <c r="H74" s="203"/>
      <c r="I74" s="271" t="str">
        <f t="shared" si="24"/>
        <v xml:space="preserve">  </v>
      </c>
      <c r="J74" s="7"/>
      <c r="K74" s="56" t="str">
        <f>+IF(J74='11 FORMULAS'!$E$4,'11 FORMULAS'!$F$4,IF(J74='11 FORMULAS'!$E$5,'11 FORMULAS'!$F$5,IF(J74='11 FORMULAS'!$E$6,'11 FORMULAS'!$F$6,"")))</f>
        <v/>
      </c>
      <c r="L74" s="56" t="str">
        <f>+IF(OR(J74='11 FORMULAS'!$O$4,J74='11 FORMULAS'!$O$5),'11 FORMULAS'!$P$5,IF(J74='11 FORMULAS'!$O$6,'11 FORMULAS'!$P$6,""))</f>
        <v/>
      </c>
      <c r="M74" s="7"/>
      <c r="N74" s="56" t="str">
        <f>+IF(M74='11 FORMULAS'!$H$4,'11 FORMULAS'!$I$4,IF(M74='11 FORMULAS'!$H$5,'11 FORMULAS'!$I$5,""))</f>
        <v/>
      </c>
      <c r="O74" s="8"/>
      <c r="P74" s="8"/>
      <c r="Q74" s="8"/>
      <c r="R74" s="279" t="str">
        <f t="shared" ref="R74" si="35">+IFERROR(K74+N74,"")</f>
        <v/>
      </c>
      <c r="S74" s="279">
        <f>IF(L74='11 FORMULAS'!$P$5,S73-(S73*R74),S73)</f>
        <v>0.108</v>
      </c>
      <c r="T74" s="279">
        <f>IF(L74='11 FORMULAS'!$P$6,T73-(T73*R74),T73)</f>
        <v>0.2</v>
      </c>
      <c r="U74" s="402"/>
      <c r="V74" s="405"/>
    </row>
    <row r="75" spans="1:26" ht="41.25" customHeight="1" x14ac:dyDescent="0.25">
      <c r="A75" s="406" t="str">
        <f>'2 CONTEXTO E IDENTIFICACIÓN'!A27</f>
        <v>R17</v>
      </c>
      <c r="B75" s="409" t="str">
        <f>+'2 CONTEXTO E IDENTIFICACIÓN'!E27</f>
        <v xml:space="preserve">Posibilidad de pérdida Reputacional por respuesta extemporánea o inoportuna de requerimientos por los diferentes procesos implicados debido a Carga de trabajo excesiva </v>
      </c>
      <c r="C75" s="412">
        <f>+'3 PROBABIL E IMPACTO INHERENTE'!E27</f>
        <v>0.6</v>
      </c>
      <c r="D75" s="415">
        <f>+'3 PROBABIL E IMPACTO INHERENTE'!M27</f>
        <v>0.2</v>
      </c>
      <c r="E75" s="58">
        <v>1</v>
      </c>
      <c r="F75" s="61" t="s">
        <v>394</v>
      </c>
      <c r="G75" s="61" t="s">
        <v>458</v>
      </c>
      <c r="H75" s="61" t="s">
        <v>406</v>
      </c>
      <c r="I75" s="269" t="str">
        <f t="shared" si="24"/>
        <v>El lider administrativo  Asignara las tareas de manera equilibrada entre los diferentes procesos y áreas de la organización.  Esto garantizará que no haya una acumulación excesiva de trabajo en un área específica, evitando así posibles retrasos en la respuesta a los requerimientos.</v>
      </c>
      <c r="J75" s="312" t="s">
        <v>104</v>
      </c>
      <c r="K75" s="277">
        <f>+IF(J75='[2]11 FORMULAS'!$E$4,'[2]11 FORMULAS'!$F$4,IF(J75='[2]11 FORMULAS'!$E$5,'[2]11 FORMULAS'!$F$5,IF(J75='[2]11 FORMULAS'!$E$6,'[2]11 FORMULAS'!$F$6,"")))</f>
        <v>0.15</v>
      </c>
      <c r="L75" s="277" t="str">
        <f>+IF(OR(J75='[2]11 FORMULAS'!$O$4,J75='[2]11 FORMULAS'!$O$5),'[2]11 FORMULAS'!$P$5,IF(J75='[2]11 FORMULAS'!$O$6,'[2]11 FORMULAS'!$P$6,""))</f>
        <v>Probabilidad</v>
      </c>
      <c r="M75" s="312" t="s">
        <v>92</v>
      </c>
      <c r="N75" s="277">
        <f>+IF(M75='[2]11 FORMULAS'!$H$4,'[2]11 FORMULAS'!$I$4,IF(M75='[2]11 FORMULAS'!$H$5,'[2]11 FORMULAS'!$I$5,""))</f>
        <v>0.15</v>
      </c>
      <c r="O75" s="313" t="s">
        <v>352</v>
      </c>
      <c r="P75" s="313" t="s">
        <v>97</v>
      </c>
      <c r="Q75" s="313" t="s">
        <v>100</v>
      </c>
      <c r="R75" s="277">
        <f>+IFERROR(K75+N75,"")</f>
        <v>0.3</v>
      </c>
      <c r="S75" s="277">
        <f>IF(L75='11 FORMULAS'!$P$5,C75-(C75*R75),C75)</f>
        <v>0.42</v>
      </c>
      <c r="T75" s="277">
        <f>IF(L75='11 FORMULAS'!$P$6,D75-(D75*R75),D75)</f>
        <v>0.2</v>
      </c>
      <c r="U75" s="400">
        <f>+IF(S78="","",S78)</f>
        <v>9.0719999999999995E-2</v>
      </c>
      <c r="V75" s="403">
        <f>+IF(T78="","",T78)</f>
        <v>0.2</v>
      </c>
      <c r="X75" s="274"/>
      <c r="Y75" s="275"/>
      <c r="Z75" s="275"/>
    </row>
    <row r="76" spans="1:26" ht="41.25" customHeight="1" x14ac:dyDescent="0.25">
      <c r="A76" s="407"/>
      <c r="B76" s="410"/>
      <c r="C76" s="413"/>
      <c r="D76" s="416"/>
      <c r="E76" s="59">
        <v>2</v>
      </c>
      <c r="F76" s="202" t="s">
        <v>394</v>
      </c>
      <c r="G76" s="202" t="s">
        <v>459</v>
      </c>
      <c r="H76" s="202" t="s">
        <v>407</v>
      </c>
      <c r="I76" s="270" t="str">
        <f t="shared" si="24"/>
        <v>El lider administrativo Contara con un sistema de gestión de recursos que permita planificar y asignar de manera adecuada los recursos humanos, tecnológicos y financieros necesarios para cada proceso. Esto evitará una sobrecarga de trabajo y asegurará que cada área responsable pueda atender los requerimientos de manera oportuna.</v>
      </c>
      <c r="J76" s="314" t="s">
        <v>103</v>
      </c>
      <c r="K76" s="278">
        <f>+IF(J76='[2]11 FORMULAS'!$E$4,'[2]11 FORMULAS'!$F$4,IF(J76='[2]11 FORMULAS'!$E$5,'[2]11 FORMULAS'!$F$5,IF(J76='[2]11 FORMULAS'!$E$6,'[2]11 FORMULAS'!$F$6,"")))</f>
        <v>0.25</v>
      </c>
      <c r="L76" s="278" t="str">
        <f>+IF(OR(J76='[2]11 FORMULAS'!$O$4,J76='[2]11 FORMULAS'!$O$5),'[2]11 FORMULAS'!$P$5,IF(J76='[2]11 FORMULAS'!$O$6,'[2]11 FORMULAS'!$P$6,""))</f>
        <v>Probabilidad</v>
      </c>
      <c r="M76" s="314" t="s">
        <v>92</v>
      </c>
      <c r="N76" s="278">
        <f>+IF(M76='[2]11 FORMULAS'!$H$4,'[2]11 FORMULAS'!$I$4,IF(M76='[2]11 FORMULAS'!$H$5,'[2]11 FORMULAS'!$I$5,""))</f>
        <v>0.15</v>
      </c>
      <c r="O76" s="315" t="s">
        <v>352</v>
      </c>
      <c r="P76" s="315" t="s">
        <v>97</v>
      </c>
      <c r="Q76" s="315" t="s">
        <v>100</v>
      </c>
      <c r="R76" s="278">
        <f t="shared" ref="R76" si="36">+IFERROR(K76+N76,"")</f>
        <v>0.4</v>
      </c>
      <c r="S76" s="278">
        <f>IF(L76='11 FORMULAS'!$P$5,S75-(S75*R76),S75)</f>
        <v>0.252</v>
      </c>
      <c r="T76" s="278">
        <f>IF(L76='11 FORMULAS'!$P$6,T75-(T75*R76),T75)</f>
        <v>0.2</v>
      </c>
      <c r="U76" s="401"/>
      <c r="V76" s="404"/>
      <c r="X76" s="274"/>
      <c r="Y76" s="275"/>
      <c r="Z76" s="275"/>
    </row>
    <row r="77" spans="1:26" ht="41.25" customHeight="1" x14ac:dyDescent="0.25">
      <c r="A77" s="407"/>
      <c r="B77" s="410"/>
      <c r="C77" s="413"/>
      <c r="D77" s="416"/>
      <c r="E77" s="59">
        <v>3</v>
      </c>
      <c r="F77" s="202" t="s">
        <v>408</v>
      </c>
      <c r="G77" s="202" t="s">
        <v>460</v>
      </c>
      <c r="H77" s="202" t="s">
        <v>409</v>
      </c>
      <c r="I77" s="270" t="str">
        <f t="shared" si="24"/>
        <v>EL lider administratico Establecera tiempos de respuesta claros y realistas para cada tipo de requerimiento.  De esta manera, se podrá tener una referencia para evaluar la eficiencia y oportunidad de las respuestas de cada área responsable y tomar acciones correctivas en caso de ser necesario.</v>
      </c>
      <c r="J77" s="314" t="s">
        <v>103</v>
      </c>
      <c r="K77" s="278">
        <f>+IF(J77='[2]11 FORMULAS'!$E$4,'[2]11 FORMULAS'!$F$4,IF(J77='[2]11 FORMULAS'!$E$5,'[2]11 FORMULAS'!$F$5,IF(J77='[2]11 FORMULAS'!$E$6,'[2]11 FORMULAS'!$F$6,"")))</f>
        <v>0.25</v>
      </c>
      <c r="L77" s="278" t="str">
        <f>+IF(OR(J77='[2]11 FORMULAS'!$O$4,J77='[2]11 FORMULAS'!$O$5),'[2]11 FORMULAS'!$P$5,IF(J77='[2]11 FORMULAS'!$O$6,'[2]11 FORMULAS'!$P$6,""))</f>
        <v>Probabilidad</v>
      </c>
      <c r="M77" s="314" t="s">
        <v>92</v>
      </c>
      <c r="N77" s="278">
        <f>+IF(M77='[2]11 FORMULAS'!$H$4,'[2]11 FORMULAS'!$I$4,IF(M77='[2]11 FORMULAS'!$H$5,'[2]11 FORMULAS'!$I$5,""))</f>
        <v>0.15</v>
      </c>
      <c r="O77" s="315" t="s">
        <v>96</v>
      </c>
      <c r="P77" s="315" t="s">
        <v>97</v>
      </c>
      <c r="Q77" s="315" t="s">
        <v>100</v>
      </c>
      <c r="R77" s="278">
        <f>+IFERROR(K77+N77,"")</f>
        <v>0.4</v>
      </c>
      <c r="S77" s="278">
        <f>IF(L77='11 FORMULAS'!$P$5,S76-(S76*R77),S76)</f>
        <v>0.1512</v>
      </c>
      <c r="T77" s="278">
        <f>IF(L77='11 FORMULAS'!$P$6,T76-(T76*R77),T76)</f>
        <v>0.2</v>
      </c>
      <c r="U77" s="401"/>
      <c r="V77" s="404"/>
      <c r="X77" s="274"/>
      <c r="Y77" s="275"/>
      <c r="Z77" s="275"/>
    </row>
    <row r="78" spans="1:26" ht="41.25" customHeight="1" thickBot="1" x14ac:dyDescent="0.3">
      <c r="A78" s="408"/>
      <c r="B78" s="411"/>
      <c r="C78" s="414"/>
      <c r="D78" s="417"/>
      <c r="E78" s="60">
        <v>4</v>
      </c>
      <c r="F78" s="203"/>
      <c r="G78" s="203"/>
      <c r="H78" s="203"/>
      <c r="I78" s="271" t="str">
        <f t="shared" si="24"/>
        <v xml:space="preserve">  </v>
      </c>
      <c r="J78" s="316" t="s">
        <v>103</v>
      </c>
      <c r="K78" s="279">
        <f>+IF(J78='[2]11 FORMULAS'!$E$4,'[2]11 FORMULAS'!$F$4,IF(J78='[2]11 FORMULAS'!$E$5,'[2]11 FORMULAS'!$F$5,IF(J78='[2]11 FORMULAS'!$E$6,'[2]11 FORMULAS'!$F$6,"")))</f>
        <v>0.25</v>
      </c>
      <c r="L78" s="279" t="str">
        <f>+IF(OR(J78='[2]11 FORMULAS'!$O$4,J78='[2]11 FORMULAS'!$O$5),'[2]11 FORMULAS'!$P$5,IF(J78='[2]11 FORMULAS'!$O$6,'[2]11 FORMULAS'!$P$6,""))</f>
        <v>Probabilidad</v>
      </c>
      <c r="M78" s="316" t="s">
        <v>92</v>
      </c>
      <c r="N78" s="279">
        <f>+IF(M78='[2]11 FORMULAS'!$H$4,'[2]11 FORMULAS'!$I$4,IF(M78='[2]11 FORMULAS'!$H$5,'[2]11 FORMULAS'!$I$5,""))</f>
        <v>0.15</v>
      </c>
      <c r="O78" s="317" t="s">
        <v>352</v>
      </c>
      <c r="P78" s="317" t="s">
        <v>97</v>
      </c>
      <c r="Q78" s="317" t="s">
        <v>100</v>
      </c>
      <c r="R78" s="279">
        <f t="shared" ref="R78" si="37">+IFERROR(K78+N78,"")</f>
        <v>0.4</v>
      </c>
      <c r="S78" s="279">
        <f>IF(L78='11 FORMULAS'!$P$5,S77-(S77*R78),S77)</f>
        <v>9.0719999999999995E-2</v>
      </c>
      <c r="T78" s="279">
        <f>IF(L78='11 FORMULAS'!$P$6,T77-(T77*R78),T77)</f>
        <v>0.2</v>
      </c>
      <c r="U78" s="402"/>
      <c r="V78" s="405"/>
    </row>
    <row r="79" spans="1:26" ht="41.25" customHeight="1" x14ac:dyDescent="0.25">
      <c r="A79" s="406" t="str">
        <f>'2 CONTEXTO E IDENTIFICACIÓN'!A28</f>
        <v>R18</v>
      </c>
      <c r="B79" s="409" t="str">
        <f>+'2 CONTEXTO E IDENTIFICACIÓN'!E28</f>
        <v xml:space="preserve">  </v>
      </c>
      <c r="C79" s="412" t="str">
        <f>+'3 PROBABIL E IMPACTO INHERENTE'!E28</f>
        <v/>
      </c>
      <c r="D79" s="415" t="str">
        <f>+'3 PROBABIL E IMPACTO INHERENTE'!M28</f>
        <v/>
      </c>
      <c r="E79" s="58">
        <v>1</v>
      </c>
      <c r="F79" s="61"/>
      <c r="G79" s="61"/>
      <c r="H79" s="61"/>
      <c r="I79" s="269" t="str">
        <f t="shared" ref="I79:I90" si="38">+CONCATENATE(F79," ",G79," ",H79)</f>
        <v xml:space="preserve">  </v>
      </c>
      <c r="J79" s="5"/>
      <c r="K79" s="54" t="str">
        <f>+IF(J79='11 FORMULAS'!$E$4,'11 FORMULAS'!$F$4,IF(J79='11 FORMULAS'!$E$5,'11 FORMULAS'!$F$5,IF(J79='11 FORMULAS'!$E$6,'11 FORMULAS'!$F$6,"")))</f>
        <v/>
      </c>
      <c r="L79" s="54" t="str">
        <f>+IF(OR(J79='11 FORMULAS'!$O$4,J79='11 FORMULAS'!$O$5),'11 FORMULAS'!$P$5,IF(J79='11 FORMULAS'!$O$6,'11 FORMULAS'!$P$6,""))</f>
        <v/>
      </c>
      <c r="M79" s="5"/>
      <c r="N79" s="54" t="str">
        <f>+IF(M79='11 FORMULAS'!$H$4,'11 FORMULAS'!$I$4,IF(M79='11 FORMULAS'!$H$5,'11 FORMULAS'!$I$5,""))</f>
        <v/>
      </c>
      <c r="O79" s="6"/>
      <c r="P79" s="6"/>
      <c r="Q79" s="6"/>
      <c r="R79" s="277" t="str">
        <f>+IFERROR(K79+N79,"")</f>
        <v/>
      </c>
      <c r="S79" s="277" t="str">
        <f>IF(L79='11 FORMULAS'!$P$5,C79-(C79*R79),C79)</f>
        <v/>
      </c>
      <c r="T79" s="277" t="str">
        <f>IF(L79='11 FORMULAS'!$P$6,D79-(D79*R79),D79)</f>
        <v/>
      </c>
      <c r="U79" s="400" t="str">
        <f>+IF(S82="","",S82)</f>
        <v/>
      </c>
      <c r="V79" s="403" t="str">
        <f>+IF(T82="","",T82)</f>
        <v/>
      </c>
      <c r="X79" s="274"/>
      <c r="Y79" s="275"/>
      <c r="Z79" s="275"/>
    </row>
    <row r="80" spans="1:26" ht="41.25" customHeight="1" x14ac:dyDescent="0.25">
      <c r="A80" s="407"/>
      <c r="B80" s="410"/>
      <c r="C80" s="413"/>
      <c r="D80" s="416"/>
      <c r="E80" s="59">
        <v>2</v>
      </c>
      <c r="F80" s="202"/>
      <c r="G80" s="202"/>
      <c r="H80" s="202"/>
      <c r="I80" s="270" t="str">
        <f t="shared" si="38"/>
        <v xml:space="preserve">  </v>
      </c>
      <c r="J80" s="1"/>
      <c r="K80" s="55" t="str">
        <f>+IF(J80='11 FORMULAS'!$E$4,'11 FORMULAS'!$F$4,IF(J80='11 FORMULAS'!$E$5,'11 FORMULAS'!$F$5,IF(J80='11 FORMULAS'!$E$6,'11 FORMULAS'!$F$6,"")))</f>
        <v/>
      </c>
      <c r="L80" s="55" t="str">
        <f>+IF(OR(J80='11 FORMULAS'!$O$4,J80='11 FORMULAS'!$O$5),'11 FORMULAS'!$P$5,IF(J80='11 FORMULAS'!$O$6,'11 FORMULAS'!$P$6,""))</f>
        <v/>
      </c>
      <c r="M80" s="1"/>
      <c r="N80" s="55" t="str">
        <f>+IF(M80='11 FORMULAS'!$H$4,'11 FORMULAS'!$I$4,IF(M80='11 FORMULAS'!$H$5,'11 FORMULAS'!$I$5,""))</f>
        <v/>
      </c>
      <c r="O80" s="4"/>
      <c r="P80" s="4"/>
      <c r="Q80" s="4"/>
      <c r="R80" s="278" t="str">
        <f t="shared" ref="R80" si="39">+IFERROR(K80+N80,"")</f>
        <v/>
      </c>
      <c r="S80" s="278" t="str">
        <f>IF(L80='11 FORMULAS'!$P$5,S79-(S79*R80),S79)</f>
        <v/>
      </c>
      <c r="T80" s="278" t="str">
        <f>IF(L80='11 FORMULAS'!$P$6,T79-(T79*R80),T79)</f>
        <v/>
      </c>
      <c r="U80" s="401"/>
      <c r="V80" s="404"/>
      <c r="X80" s="274"/>
      <c r="Y80" s="275"/>
      <c r="Z80" s="275"/>
    </row>
    <row r="81" spans="1:26" ht="41.25" customHeight="1" x14ac:dyDescent="0.25">
      <c r="A81" s="407"/>
      <c r="B81" s="410"/>
      <c r="C81" s="413"/>
      <c r="D81" s="416"/>
      <c r="E81" s="59">
        <v>3</v>
      </c>
      <c r="F81" s="202"/>
      <c r="G81" s="202"/>
      <c r="H81" s="202"/>
      <c r="I81" s="270" t="str">
        <f t="shared" si="38"/>
        <v xml:space="preserve">  </v>
      </c>
      <c r="J81" s="1"/>
      <c r="K81" s="55" t="str">
        <f>+IF(J81='11 FORMULAS'!$E$4,'11 FORMULAS'!$F$4,IF(J81='11 FORMULAS'!$E$5,'11 FORMULAS'!$F$5,IF(J81='11 FORMULAS'!$E$6,'11 FORMULAS'!$F$6,"")))</f>
        <v/>
      </c>
      <c r="L81" s="55" t="str">
        <f>+IF(OR(J81='11 FORMULAS'!$O$4,J81='11 FORMULAS'!$O$5),'11 FORMULAS'!$P$5,IF(J81='11 FORMULAS'!$O$6,'11 FORMULAS'!$P$6,""))</f>
        <v/>
      </c>
      <c r="M81" s="1"/>
      <c r="N81" s="55" t="str">
        <f>+IF(M81='11 FORMULAS'!$H$4,'11 FORMULAS'!$I$4,IF(M81='11 FORMULAS'!$H$5,'11 FORMULAS'!$I$5,""))</f>
        <v/>
      </c>
      <c r="O81" s="4"/>
      <c r="P81" s="4"/>
      <c r="Q81" s="4"/>
      <c r="R81" s="278" t="str">
        <f>+IFERROR(K81+N81,"")</f>
        <v/>
      </c>
      <c r="S81" s="278" t="str">
        <f>IF(L81='11 FORMULAS'!$P$5,S80-(S80*R81),S80)</f>
        <v/>
      </c>
      <c r="T81" s="278" t="str">
        <f>IF(L81='11 FORMULAS'!$P$6,T80-(T80*R81),T80)</f>
        <v/>
      </c>
      <c r="U81" s="401"/>
      <c r="V81" s="404"/>
      <c r="X81" s="274"/>
      <c r="Y81" s="275"/>
      <c r="Z81" s="275"/>
    </row>
    <row r="82" spans="1:26" ht="41.25" customHeight="1" thickBot="1" x14ac:dyDescent="0.3">
      <c r="A82" s="408"/>
      <c r="B82" s="411"/>
      <c r="C82" s="414"/>
      <c r="D82" s="417"/>
      <c r="E82" s="60">
        <v>4</v>
      </c>
      <c r="F82" s="203"/>
      <c r="G82" s="203"/>
      <c r="H82" s="203"/>
      <c r="I82" s="271" t="str">
        <f t="shared" si="38"/>
        <v xml:space="preserve">  </v>
      </c>
      <c r="J82" s="7"/>
      <c r="K82" s="56" t="str">
        <f>+IF(J82='11 FORMULAS'!$E$4,'11 FORMULAS'!$F$4,IF(J82='11 FORMULAS'!$E$5,'11 FORMULAS'!$F$5,IF(J82='11 FORMULAS'!$E$6,'11 FORMULAS'!$F$6,"")))</f>
        <v/>
      </c>
      <c r="L82" s="56" t="str">
        <f>+IF(OR(J82='11 FORMULAS'!$O$4,J82='11 FORMULAS'!$O$5),'11 FORMULAS'!$P$5,IF(J82='11 FORMULAS'!$O$6,'11 FORMULAS'!$P$6,""))</f>
        <v/>
      </c>
      <c r="M82" s="7"/>
      <c r="N82" s="56" t="str">
        <f>+IF(M82='11 FORMULAS'!$H$4,'11 FORMULAS'!$I$4,IF(M82='11 FORMULAS'!$H$5,'11 FORMULAS'!$I$5,""))</f>
        <v/>
      </c>
      <c r="O82" s="8"/>
      <c r="P82" s="8"/>
      <c r="Q82" s="8"/>
      <c r="R82" s="279" t="str">
        <f t="shared" ref="R82" si="40">+IFERROR(K82+N82,"")</f>
        <v/>
      </c>
      <c r="S82" s="279" t="str">
        <f>IF(L82='11 FORMULAS'!$P$5,S81-(S81*R82),S81)</f>
        <v/>
      </c>
      <c r="T82" s="279" t="str">
        <f>IF(L82='11 FORMULAS'!$P$6,T81-(T81*R82),T81)</f>
        <v/>
      </c>
      <c r="U82" s="402"/>
      <c r="V82" s="405"/>
    </row>
    <row r="83" spans="1:26" ht="41.25" customHeight="1" x14ac:dyDescent="0.25">
      <c r="A83" s="406" t="str">
        <f>'2 CONTEXTO E IDENTIFICACIÓN'!A29</f>
        <v>R19</v>
      </c>
      <c r="B83" s="409" t="str">
        <f>+'2 CONTEXTO E IDENTIFICACIÓN'!E29</f>
        <v xml:space="preserve">  </v>
      </c>
      <c r="C83" s="412" t="str">
        <f>+'3 PROBABIL E IMPACTO INHERENTE'!E29</f>
        <v/>
      </c>
      <c r="D83" s="415" t="str">
        <f>+'3 PROBABIL E IMPACTO INHERENTE'!M29</f>
        <v/>
      </c>
      <c r="E83" s="58">
        <v>1</v>
      </c>
      <c r="F83" s="61"/>
      <c r="G83" s="61"/>
      <c r="H83" s="61"/>
      <c r="I83" s="269" t="str">
        <f t="shared" si="38"/>
        <v xml:space="preserve">  </v>
      </c>
      <c r="J83" s="5"/>
      <c r="K83" s="54" t="str">
        <f>+IF(J83='11 FORMULAS'!$E$4,'11 FORMULAS'!$F$4,IF(J83='11 FORMULAS'!$E$5,'11 FORMULAS'!$F$5,IF(J83='11 FORMULAS'!$E$6,'11 FORMULAS'!$F$6,"")))</f>
        <v/>
      </c>
      <c r="L83" s="54" t="str">
        <f>+IF(OR(J83='11 FORMULAS'!$O$4,J83='11 FORMULAS'!$O$5),'11 FORMULAS'!$P$5,IF(J83='11 FORMULAS'!$O$6,'11 FORMULAS'!$P$6,""))</f>
        <v/>
      </c>
      <c r="M83" s="5"/>
      <c r="N83" s="54" t="str">
        <f>+IF(M83='11 FORMULAS'!$H$4,'11 FORMULAS'!$I$4,IF(M83='11 FORMULAS'!$H$5,'11 FORMULAS'!$I$5,""))</f>
        <v/>
      </c>
      <c r="O83" s="6"/>
      <c r="P83" s="6"/>
      <c r="Q83" s="6"/>
      <c r="R83" s="277" t="str">
        <f>+IFERROR(K83+N83,"")</f>
        <v/>
      </c>
      <c r="S83" s="277" t="str">
        <f>IF(L83='11 FORMULAS'!$P$5,C83-(C83*R83),C83)</f>
        <v/>
      </c>
      <c r="T83" s="277" t="str">
        <f>IF(L83='11 FORMULAS'!$P$6,D83-(D83*R83),D83)</f>
        <v/>
      </c>
      <c r="U83" s="400" t="str">
        <f>+IF(S86="","",S86)</f>
        <v/>
      </c>
      <c r="V83" s="403" t="str">
        <f>+IF(T86="","",T86)</f>
        <v/>
      </c>
      <c r="X83" s="274"/>
      <c r="Y83" s="275"/>
      <c r="Z83" s="275"/>
    </row>
    <row r="84" spans="1:26" ht="41.25" customHeight="1" x14ac:dyDescent="0.25">
      <c r="A84" s="407"/>
      <c r="B84" s="410"/>
      <c r="C84" s="413"/>
      <c r="D84" s="416"/>
      <c r="E84" s="59">
        <v>2</v>
      </c>
      <c r="F84" s="202"/>
      <c r="G84" s="202"/>
      <c r="H84" s="202"/>
      <c r="I84" s="270" t="str">
        <f t="shared" si="38"/>
        <v xml:space="preserve">  </v>
      </c>
      <c r="J84" s="1"/>
      <c r="K84" s="55" t="str">
        <f>+IF(J84='11 FORMULAS'!$E$4,'11 FORMULAS'!$F$4,IF(J84='11 FORMULAS'!$E$5,'11 FORMULAS'!$F$5,IF(J84='11 FORMULAS'!$E$6,'11 FORMULAS'!$F$6,"")))</f>
        <v/>
      </c>
      <c r="L84" s="55" t="str">
        <f>+IF(OR(J84='11 FORMULAS'!$O$4,J84='11 FORMULAS'!$O$5),'11 FORMULAS'!$P$5,IF(J84='11 FORMULAS'!$O$6,'11 FORMULAS'!$P$6,""))</f>
        <v/>
      </c>
      <c r="M84" s="1"/>
      <c r="N84" s="55" t="str">
        <f>+IF(M84='11 FORMULAS'!$H$4,'11 FORMULAS'!$I$4,IF(M84='11 FORMULAS'!$H$5,'11 FORMULAS'!$I$5,""))</f>
        <v/>
      </c>
      <c r="O84" s="4"/>
      <c r="P84" s="4"/>
      <c r="Q84" s="4"/>
      <c r="R84" s="278" t="str">
        <f t="shared" ref="R84" si="41">+IFERROR(K84+N84,"")</f>
        <v/>
      </c>
      <c r="S84" s="278" t="str">
        <f>IF(L84='11 FORMULAS'!$P$5,S83-(S83*R84),S83)</f>
        <v/>
      </c>
      <c r="T84" s="278" t="str">
        <f>IF(L84='11 FORMULAS'!$P$6,T83-(T83*R84),T83)</f>
        <v/>
      </c>
      <c r="U84" s="401"/>
      <c r="V84" s="404"/>
      <c r="X84" s="274"/>
      <c r="Y84" s="275"/>
      <c r="Z84" s="275"/>
    </row>
    <row r="85" spans="1:26" ht="41.25" customHeight="1" x14ac:dyDescent="0.25">
      <c r="A85" s="407"/>
      <c r="B85" s="410"/>
      <c r="C85" s="413"/>
      <c r="D85" s="416"/>
      <c r="E85" s="59">
        <v>3</v>
      </c>
      <c r="F85" s="202"/>
      <c r="G85" s="202"/>
      <c r="H85" s="202"/>
      <c r="I85" s="270" t="str">
        <f t="shared" si="38"/>
        <v xml:space="preserve">  </v>
      </c>
      <c r="J85" s="1"/>
      <c r="K85" s="55" t="str">
        <f>+IF(J85='11 FORMULAS'!$E$4,'11 FORMULAS'!$F$4,IF(J85='11 FORMULAS'!$E$5,'11 FORMULAS'!$F$5,IF(J85='11 FORMULAS'!$E$6,'11 FORMULAS'!$F$6,"")))</f>
        <v/>
      </c>
      <c r="L85" s="55" t="str">
        <f>+IF(OR(J85='11 FORMULAS'!$O$4,J85='11 FORMULAS'!$O$5),'11 FORMULAS'!$P$5,IF(J85='11 FORMULAS'!$O$6,'11 FORMULAS'!$P$6,""))</f>
        <v/>
      </c>
      <c r="M85" s="1"/>
      <c r="N85" s="55" t="str">
        <f>+IF(M85='11 FORMULAS'!$H$4,'11 FORMULAS'!$I$4,IF(M85='11 FORMULAS'!$H$5,'11 FORMULAS'!$I$5,""))</f>
        <v/>
      </c>
      <c r="O85" s="4"/>
      <c r="P85" s="4"/>
      <c r="Q85" s="4"/>
      <c r="R85" s="278" t="str">
        <f>+IFERROR(K85+N85,"")</f>
        <v/>
      </c>
      <c r="S85" s="278" t="str">
        <f>IF(L85='11 FORMULAS'!$P$5,S84-(S84*R85),S84)</f>
        <v/>
      </c>
      <c r="T85" s="278" t="str">
        <f>IF(L85='11 FORMULAS'!$P$6,T84-(T84*R85),T84)</f>
        <v/>
      </c>
      <c r="U85" s="401"/>
      <c r="V85" s="404"/>
      <c r="X85" s="274"/>
      <c r="Y85" s="275"/>
      <c r="Z85" s="275"/>
    </row>
    <row r="86" spans="1:26" ht="41.25" customHeight="1" thickBot="1" x14ac:dyDescent="0.3">
      <c r="A86" s="408"/>
      <c r="B86" s="411"/>
      <c r="C86" s="414"/>
      <c r="D86" s="417"/>
      <c r="E86" s="60">
        <v>4</v>
      </c>
      <c r="F86" s="203"/>
      <c r="G86" s="203"/>
      <c r="H86" s="203"/>
      <c r="I86" s="271" t="str">
        <f t="shared" si="38"/>
        <v xml:space="preserve">  </v>
      </c>
      <c r="J86" s="7"/>
      <c r="K86" s="56" t="str">
        <f>+IF(J86='11 FORMULAS'!$E$4,'11 FORMULAS'!$F$4,IF(J86='11 FORMULAS'!$E$5,'11 FORMULAS'!$F$5,IF(J86='11 FORMULAS'!$E$6,'11 FORMULAS'!$F$6,"")))</f>
        <v/>
      </c>
      <c r="L86" s="56" t="str">
        <f>+IF(OR(J86='11 FORMULAS'!$O$4,J86='11 FORMULAS'!$O$5),'11 FORMULAS'!$P$5,IF(J86='11 FORMULAS'!$O$6,'11 FORMULAS'!$P$6,""))</f>
        <v/>
      </c>
      <c r="M86" s="7"/>
      <c r="N86" s="56" t="str">
        <f>+IF(M86='11 FORMULAS'!$H$4,'11 FORMULAS'!$I$4,IF(M86='11 FORMULAS'!$H$5,'11 FORMULAS'!$I$5,""))</f>
        <v/>
      </c>
      <c r="O86" s="8"/>
      <c r="P86" s="8"/>
      <c r="Q86" s="8"/>
      <c r="R86" s="279" t="str">
        <f t="shared" ref="R86" si="42">+IFERROR(K86+N86,"")</f>
        <v/>
      </c>
      <c r="S86" s="279" t="str">
        <f>IF(L86='11 FORMULAS'!$P$5,S85-(S85*R86),S85)</f>
        <v/>
      </c>
      <c r="T86" s="279" t="str">
        <f>IF(L86='11 FORMULAS'!$P$6,T85-(T85*R86),T85)</f>
        <v/>
      </c>
      <c r="U86" s="402"/>
      <c r="V86" s="405"/>
    </row>
    <row r="87" spans="1:26" ht="41.25" customHeight="1" x14ac:dyDescent="0.25">
      <c r="A87" s="406" t="str">
        <f>'2 CONTEXTO E IDENTIFICACIÓN'!A30</f>
        <v>R20</v>
      </c>
      <c r="B87" s="409" t="str">
        <f>+'2 CONTEXTO E IDENTIFICACIÓN'!E30</f>
        <v xml:space="preserve">  </v>
      </c>
      <c r="C87" s="412" t="str">
        <f>+'3 PROBABIL E IMPACTO INHERENTE'!E30</f>
        <v/>
      </c>
      <c r="D87" s="415" t="str">
        <f>+'3 PROBABIL E IMPACTO INHERENTE'!M30</f>
        <v/>
      </c>
      <c r="E87" s="58">
        <v>1</v>
      </c>
      <c r="F87" s="61"/>
      <c r="G87" s="61"/>
      <c r="H87" s="61"/>
      <c r="I87" s="269" t="str">
        <f t="shared" si="38"/>
        <v xml:space="preserve">  </v>
      </c>
      <c r="J87" s="5"/>
      <c r="K87" s="54" t="str">
        <f>+IF(J87='11 FORMULAS'!$E$4,'11 FORMULAS'!$F$4,IF(J87='11 FORMULAS'!$E$5,'11 FORMULAS'!$F$5,IF(J87='11 FORMULAS'!$E$6,'11 FORMULAS'!$F$6,"")))</f>
        <v/>
      </c>
      <c r="L87" s="54" t="str">
        <f>+IF(OR(J87='11 FORMULAS'!$O$4,J87='11 FORMULAS'!$O$5),'11 FORMULAS'!$P$5,IF(J87='11 FORMULAS'!$O$6,'11 FORMULAS'!$P$6,""))</f>
        <v/>
      </c>
      <c r="M87" s="5"/>
      <c r="N87" s="54" t="str">
        <f>+IF(M87='11 FORMULAS'!$H$4,'11 FORMULAS'!$I$4,IF(M87='11 FORMULAS'!$H$5,'11 FORMULAS'!$I$5,""))</f>
        <v/>
      </c>
      <c r="O87" s="6"/>
      <c r="P87" s="6"/>
      <c r="Q87" s="6"/>
      <c r="R87" s="277" t="str">
        <f>+IFERROR(K87+N87,"")</f>
        <v/>
      </c>
      <c r="S87" s="277" t="str">
        <f>IF(L87='11 FORMULAS'!$P$5,C87-(C87*R87),C87)</f>
        <v/>
      </c>
      <c r="T87" s="277" t="str">
        <f>IF(L87='11 FORMULAS'!$P$6,D87-(D87*R87),D87)</f>
        <v/>
      </c>
      <c r="U87" s="400" t="str">
        <f>+IF(S90="","",S90)</f>
        <v/>
      </c>
      <c r="V87" s="403" t="str">
        <f>+IF(T90="","",T90)</f>
        <v/>
      </c>
      <c r="X87" s="274"/>
      <c r="Y87" s="275"/>
      <c r="Z87" s="275"/>
    </row>
    <row r="88" spans="1:26" ht="41.25" customHeight="1" x14ac:dyDescent="0.25">
      <c r="A88" s="407"/>
      <c r="B88" s="410"/>
      <c r="C88" s="413"/>
      <c r="D88" s="416"/>
      <c r="E88" s="59">
        <v>2</v>
      </c>
      <c r="F88" s="202"/>
      <c r="G88" s="202"/>
      <c r="H88" s="202"/>
      <c r="I88" s="270" t="str">
        <f t="shared" si="38"/>
        <v xml:space="preserve">  </v>
      </c>
      <c r="J88" s="1"/>
      <c r="K88" s="55" t="str">
        <f>+IF(J88='11 FORMULAS'!$E$4,'11 FORMULAS'!$F$4,IF(J88='11 FORMULAS'!$E$5,'11 FORMULAS'!$F$5,IF(J88='11 FORMULAS'!$E$6,'11 FORMULAS'!$F$6,"")))</f>
        <v/>
      </c>
      <c r="L88" s="55" t="str">
        <f>+IF(OR(J88='11 FORMULAS'!$O$4,J88='11 FORMULAS'!$O$5),'11 FORMULAS'!$P$5,IF(J88='11 FORMULAS'!$O$6,'11 FORMULAS'!$P$6,""))</f>
        <v/>
      </c>
      <c r="M88" s="1"/>
      <c r="N88" s="55" t="str">
        <f>+IF(M88='11 FORMULAS'!$H$4,'11 FORMULAS'!$I$4,IF(M88='11 FORMULAS'!$H$5,'11 FORMULAS'!$I$5,""))</f>
        <v/>
      </c>
      <c r="O88" s="4"/>
      <c r="P88" s="4"/>
      <c r="Q88" s="4"/>
      <c r="R88" s="278" t="str">
        <f t="shared" ref="R88" si="43">+IFERROR(K88+N88,"")</f>
        <v/>
      </c>
      <c r="S88" s="278" t="str">
        <f>IF(L88='11 FORMULAS'!$P$5,S87-(S87*R88),S87)</f>
        <v/>
      </c>
      <c r="T88" s="278" t="str">
        <f>IF(L88='11 FORMULAS'!$P$6,T87-(T87*R88),T87)</f>
        <v/>
      </c>
      <c r="U88" s="401"/>
      <c r="V88" s="404"/>
      <c r="X88" s="274"/>
      <c r="Y88" s="275"/>
      <c r="Z88" s="275"/>
    </row>
    <row r="89" spans="1:26" ht="41.25" customHeight="1" x14ac:dyDescent="0.25">
      <c r="A89" s="407"/>
      <c r="B89" s="410"/>
      <c r="C89" s="413"/>
      <c r="D89" s="416"/>
      <c r="E89" s="59">
        <v>3</v>
      </c>
      <c r="F89" s="202"/>
      <c r="G89" s="202"/>
      <c r="H89" s="202"/>
      <c r="I89" s="270" t="str">
        <f t="shared" si="38"/>
        <v xml:space="preserve">  </v>
      </c>
      <c r="J89" s="1"/>
      <c r="K89" s="55" t="str">
        <f>+IF(J89='11 FORMULAS'!$E$4,'11 FORMULAS'!$F$4,IF(J89='11 FORMULAS'!$E$5,'11 FORMULAS'!$F$5,IF(J89='11 FORMULAS'!$E$6,'11 FORMULAS'!$F$6,"")))</f>
        <v/>
      </c>
      <c r="L89" s="55" t="str">
        <f>+IF(OR(J89='11 FORMULAS'!$O$4,J89='11 FORMULAS'!$O$5),'11 FORMULAS'!$P$5,IF(J89='11 FORMULAS'!$O$6,'11 FORMULAS'!$P$6,""))</f>
        <v/>
      </c>
      <c r="M89" s="1"/>
      <c r="N89" s="55" t="str">
        <f>+IF(M89='11 FORMULAS'!$H$4,'11 FORMULAS'!$I$4,IF(M89='11 FORMULAS'!$H$5,'11 FORMULAS'!$I$5,""))</f>
        <v/>
      </c>
      <c r="O89" s="4"/>
      <c r="P89" s="4"/>
      <c r="Q89" s="4"/>
      <c r="R89" s="278" t="str">
        <f>+IFERROR(K89+N89,"")</f>
        <v/>
      </c>
      <c r="S89" s="278" t="str">
        <f>IF(L89='11 FORMULAS'!$P$5,S88-(S88*R89),S88)</f>
        <v/>
      </c>
      <c r="T89" s="278" t="str">
        <f>IF(L89='11 FORMULAS'!$P$6,T88-(T88*R89),T88)</f>
        <v/>
      </c>
      <c r="U89" s="401"/>
      <c r="V89" s="404"/>
      <c r="X89" s="274"/>
      <c r="Y89" s="275"/>
      <c r="Z89" s="275"/>
    </row>
    <row r="90" spans="1:26" ht="41.25" customHeight="1" thickBot="1" x14ac:dyDescent="0.3">
      <c r="A90" s="408"/>
      <c r="B90" s="411"/>
      <c r="C90" s="414"/>
      <c r="D90" s="417"/>
      <c r="E90" s="60">
        <v>4</v>
      </c>
      <c r="F90" s="203"/>
      <c r="G90" s="203"/>
      <c r="H90" s="203"/>
      <c r="I90" s="271" t="str">
        <f t="shared" si="38"/>
        <v xml:space="preserve">  </v>
      </c>
      <c r="J90" s="7"/>
      <c r="K90" s="56" t="str">
        <f>+IF(J90='11 FORMULAS'!$E$4,'11 FORMULAS'!$F$4,IF(J90='11 FORMULAS'!$E$5,'11 FORMULAS'!$F$5,IF(J90='11 FORMULAS'!$E$6,'11 FORMULAS'!$F$6,"")))</f>
        <v/>
      </c>
      <c r="L90" s="56" t="str">
        <f>+IF(OR(J90='11 FORMULAS'!$O$4,J90='11 FORMULAS'!$O$5),'11 FORMULAS'!$P$5,IF(J90='11 FORMULAS'!$O$6,'11 FORMULAS'!$P$6,""))</f>
        <v/>
      </c>
      <c r="M90" s="7"/>
      <c r="N90" s="56" t="str">
        <f>+IF(M90='11 FORMULAS'!$H$4,'11 FORMULAS'!$I$4,IF(M90='11 FORMULAS'!$H$5,'11 FORMULAS'!$I$5,""))</f>
        <v/>
      </c>
      <c r="O90" s="8"/>
      <c r="P90" s="8"/>
      <c r="Q90" s="8"/>
      <c r="R90" s="279" t="str">
        <f t="shared" ref="R90" si="44">+IFERROR(K90+N90,"")</f>
        <v/>
      </c>
      <c r="S90" s="279" t="str">
        <f>IF(L90='11 FORMULAS'!$P$5,S89-(S89*R90),S89)</f>
        <v/>
      </c>
      <c r="T90" s="279" t="str">
        <f>IF(L90='11 FORMULAS'!$P$6,T89-(T89*R90),T89)</f>
        <v/>
      </c>
      <c r="U90" s="402"/>
      <c r="V90" s="405"/>
    </row>
  </sheetData>
  <autoFilter ref="A10:W90"/>
  <dataConsolidate/>
  <mergeCells count="140">
    <mergeCell ref="U1:V1"/>
    <mergeCell ref="U2:V2"/>
    <mergeCell ref="U3:V3"/>
    <mergeCell ref="U4:V4"/>
    <mergeCell ref="B1:T4"/>
    <mergeCell ref="B6:V6"/>
    <mergeCell ref="C9:C10"/>
    <mergeCell ref="C11:C14"/>
    <mergeCell ref="D9:D10"/>
    <mergeCell ref="D11:D14"/>
    <mergeCell ref="R7:R9"/>
    <mergeCell ref="S7:S9"/>
    <mergeCell ref="T7:T9"/>
    <mergeCell ref="A9:A10"/>
    <mergeCell ref="B9:B10"/>
    <mergeCell ref="J8:Q8"/>
    <mergeCell ref="E9:E10"/>
    <mergeCell ref="J9:N9"/>
    <mergeCell ref="O9:Q9"/>
    <mergeCell ref="F9:H9"/>
    <mergeCell ref="A1:A4"/>
    <mergeCell ref="A31:A34"/>
    <mergeCell ref="B31:B34"/>
    <mergeCell ref="C31:C34"/>
    <mergeCell ref="D31:D34"/>
    <mergeCell ref="A27:A30"/>
    <mergeCell ref="B27:B30"/>
    <mergeCell ref="C27:C30"/>
    <mergeCell ref="D27:D30"/>
    <mergeCell ref="A11:A14"/>
    <mergeCell ref="B11:B14"/>
    <mergeCell ref="A23:A26"/>
    <mergeCell ref="B23:B26"/>
    <mergeCell ref="C23:C26"/>
    <mergeCell ref="D23:D26"/>
    <mergeCell ref="A15:A18"/>
    <mergeCell ref="B15:B18"/>
    <mergeCell ref="C15:C18"/>
    <mergeCell ref="D15:D18"/>
    <mergeCell ref="A19:A22"/>
    <mergeCell ref="B19:B22"/>
    <mergeCell ref="C19:C22"/>
    <mergeCell ref="D19:D22"/>
    <mergeCell ref="A43:A46"/>
    <mergeCell ref="B43:B46"/>
    <mergeCell ref="C43:C46"/>
    <mergeCell ref="D43:D46"/>
    <mergeCell ref="A47:A50"/>
    <mergeCell ref="B47:B50"/>
    <mergeCell ref="C47:C50"/>
    <mergeCell ref="D47:D50"/>
    <mergeCell ref="A35:A38"/>
    <mergeCell ref="B35:B38"/>
    <mergeCell ref="C35:C38"/>
    <mergeCell ref="D35:D38"/>
    <mergeCell ref="A39:A42"/>
    <mergeCell ref="B39:B42"/>
    <mergeCell ref="C39:C42"/>
    <mergeCell ref="D39:D42"/>
    <mergeCell ref="D59:D62"/>
    <mergeCell ref="A63:A66"/>
    <mergeCell ref="B63:B66"/>
    <mergeCell ref="C63:C66"/>
    <mergeCell ref="D63:D66"/>
    <mergeCell ref="A59:A62"/>
    <mergeCell ref="B59:B62"/>
    <mergeCell ref="C59:C62"/>
    <mergeCell ref="A51:A54"/>
    <mergeCell ref="B51:B54"/>
    <mergeCell ref="C51:C54"/>
    <mergeCell ref="D51:D54"/>
    <mergeCell ref="A55:A58"/>
    <mergeCell ref="B55:B58"/>
    <mergeCell ref="C55:C58"/>
    <mergeCell ref="D55:D58"/>
    <mergeCell ref="A67:A70"/>
    <mergeCell ref="B67:B70"/>
    <mergeCell ref="C67:C70"/>
    <mergeCell ref="D67:D70"/>
    <mergeCell ref="A71:A74"/>
    <mergeCell ref="B71:B74"/>
    <mergeCell ref="C71:C74"/>
    <mergeCell ref="D71:D74"/>
    <mergeCell ref="A87:A90"/>
    <mergeCell ref="B87:B90"/>
    <mergeCell ref="C87:C90"/>
    <mergeCell ref="D87:D90"/>
    <mergeCell ref="A75:A78"/>
    <mergeCell ref="B75:B78"/>
    <mergeCell ref="C75:C78"/>
    <mergeCell ref="D75:D78"/>
    <mergeCell ref="A79:A82"/>
    <mergeCell ref="B79:B82"/>
    <mergeCell ref="C79:C82"/>
    <mergeCell ref="D79:D82"/>
    <mergeCell ref="A83:A86"/>
    <mergeCell ref="B83:B86"/>
    <mergeCell ref="C83:C86"/>
    <mergeCell ref="D83:D86"/>
    <mergeCell ref="U47:U50"/>
    <mergeCell ref="V47:V50"/>
    <mergeCell ref="U27:U30"/>
    <mergeCell ref="V27:V30"/>
    <mergeCell ref="U31:U34"/>
    <mergeCell ref="V31:V34"/>
    <mergeCell ref="U35:U38"/>
    <mergeCell ref="V35:V38"/>
    <mergeCell ref="X7:Z7"/>
    <mergeCell ref="U19:U22"/>
    <mergeCell ref="V19:V22"/>
    <mergeCell ref="U23:U26"/>
    <mergeCell ref="V23:V26"/>
    <mergeCell ref="U11:U14"/>
    <mergeCell ref="V11:V14"/>
    <mergeCell ref="U15:U18"/>
    <mergeCell ref="V15:V18"/>
    <mergeCell ref="U51:U54"/>
    <mergeCell ref="V51:V54"/>
    <mergeCell ref="U55:U58"/>
    <mergeCell ref="V55:V58"/>
    <mergeCell ref="U59:U62"/>
    <mergeCell ref="V59:V62"/>
    <mergeCell ref="U39:U42"/>
    <mergeCell ref="V39:V42"/>
    <mergeCell ref="U87:U90"/>
    <mergeCell ref="V87:V90"/>
    <mergeCell ref="U75:U78"/>
    <mergeCell ref="V75:V78"/>
    <mergeCell ref="U79:U82"/>
    <mergeCell ref="V79:V82"/>
    <mergeCell ref="U83:U86"/>
    <mergeCell ref="V83:V86"/>
    <mergeCell ref="U63:U66"/>
    <mergeCell ref="V63:V66"/>
    <mergeCell ref="U67:U70"/>
    <mergeCell ref="V67:V70"/>
    <mergeCell ref="U71:U74"/>
    <mergeCell ref="V71:V74"/>
    <mergeCell ref="U43:U46"/>
    <mergeCell ref="V43:V46"/>
  </mergeCells>
  <phoneticPr fontId="0" type="noConversion"/>
  <conditionalFormatting sqref="C11:D11 U11:V11 C15:D15 U15:V15 C19:D19 C23:D23 C27:D27 C31:D31 C35:D35 C39:D39 C43:D43 C47:D47 C51:D51 C55:D55 C59:D59 C63:D63 C67:D67 C71:D71 C75:D75 C79:D79 C83:D83 C87:D87">
    <cfRule type="cellIs" dxfId="154" priority="264" operator="between">
      <formula>$Y$9</formula>
      <formula>$Z$9</formula>
    </cfRule>
    <cfRule type="cellIs" dxfId="153" priority="265" operator="between">
      <formula>$Y$10</formula>
      <formula>$Z$10</formula>
    </cfRule>
    <cfRule type="cellIs" dxfId="152" priority="266" operator="between">
      <formula>$Y$11</formula>
      <formula>$Z$11</formula>
    </cfRule>
    <cfRule type="cellIs" dxfId="151" priority="267" operator="between">
      <formula>$Y$12</formula>
      <formula>$Z$12</formula>
    </cfRule>
    <cfRule type="cellIs" dxfId="150" priority="268" operator="between">
      <formula>$Y$13</formula>
      <formula>$Z$13</formula>
    </cfRule>
  </conditionalFormatting>
  <conditionalFormatting sqref="U19:V19">
    <cfRule type="cellIs" dxfId="149" priority="86" operator="between">
      <formula>$Y$9</formula>
      <formula>$Z$9</formula>
    </cfRule>
    <cfRule type="cellIs" dxfId="148" priority="87" operator="between">
      <formula>$Y$10</formula>
      <formula>$Z$10</formula>
    </cfRule>
    <cfRule type="cellIs" dxfId="147" priority="88" operator="between">
      <formula>$Y$11</formula>
      <formula>$Z$11</formula>
    </cfRule>
    <cfRule type="cellIs" dxfId="146" priority="89" operator="between">
      <formula>$Y$12</formula>
      <formula>$Z$12</formula>
    </cfRule>
    <cfRule type="cellIs" dxfId="145" priority="90" operator="between">
      <formula>$Y$13</formula>
      <formula>$Z$13</formula>
    </cfRule>
  </conditionalFormatting>
  <conditionalFormatting sqref="U23:V23">
    <cfRule type="cellIs" dxfId="144" priority="81" operator="between">
      <formula>$Y$9</formula>
      <formula>$Z$9</formula>
    </cfRule>
    <cfRule type="cellIs" dxfId="143" priority="82" operator="between">
      <formula>$Y$10</formula>
      <formula>$Z$10</formula>
    </cfRule>
    <cfRule type="cellIs" dxfId="142" priority="83" operator="between">
      <formula>$Y$11</formula>
      <formula>$Z$11</formula>
    </cfRule>
    <cfRule type="cellIs" dxfId="141" priority="84" operator="between">
      <formula>$Y$12</formula>
      <formula>$Z$12</formula>
    </cfRule>
    <cfRule type="cellIs" dxfId="140" priority="85" operator="between">
      <formula>$Y$13</formula>
      <formula>$Z$13</formula>
    </cfRule>
  </conditionalFormatting>
  <conditionalFormatting sqref="U27:V27">
    <cfRule type="cellIs" dxfId="139" priority="76" operator="between">
      <formula>$Y$9</formula>
      <formula>$Z$9</formula>
    </cfRule>
    <cfRule type="cellIs" dxfId="138" priority="77" operator="between">
      <formula>$Y$10</formula>
      <formula>$Z$10</formula>
    </cfRule>
    <cfRule type="cellIs" dxfId="137" priority="78" operator="between">
      <formula>$Y$11</formula>
      <formula>$Z$11</formula>
    </cfRule>
    <cfRule type="cellIs" dxfId="136" priority="79" operator="between">
      <formula>$Y$12</formula>
      <formula>$Z$12</formula>
    </cfRule>
    <cfRule type="cellIs" dxfId="135" priority="80" operator="between">
      <formula>$Y$13</formula>
      <formula>$Z$13</formula>
    </cfRule>
  </conditionalFormatting>
  <conditionalFormatting sqref="U31:V31">
    <cfRule type="cellIs" dxfId="134" priority="71" operator="between">
      <formula>$Y$9</formula>
      <formula>$Z$9</formula>
    </cfRule>
    <cfRule type="cellIs" dxfId="133" priority="72" operator="between">
      <formula>$Y$10</formula>
      <formula>$Z$10</formula>
    </cfRule>
    <cfRule type="cellIs" dxfId="132" priority="73" operator="between">
      <formula>$Y$11</formula>
      <formula>$Z$11</formula>
    </cfRule>
    <cfRule type="cellIs" dxfId="131" priority="74" operator="between">
      <formula>$Y$12</formula>
      <formula>$Z$12</formula>
    </cfRule>
    <cfRule type="cellIs" dxfId="130" priority="75" operator="between">
      <formula>$Y$13</formula>
      <formula>$Z$13</formula>
    </cfRule>
  </conditionalFormatting>
  <conditionalFormatting sqref="U35:V35">
    <cfRule type="cellIs" dxfId="129" priority="66" operator="between">
      <formula>$Y$9</formula>
      <formula>$Z$9</formula>
    </cfRule>
    <cfRule type="cellIs" dxfId="128" priority="67" operator="between">
      <formula>$Y$10</formula>
      <formula>$Z$10</formula>
    </cfRule>
    <cfRule type="cellIs" dxfId="127" priority="68" operator="between">
      <formula>$Y$11</formula>
      <formula>$Z$11</formula>
    </cfRule>
    <cfRule type="cellIs" dxfId="126" priority="69" operator="between">
      <formula>$Y$12</formula>
      <formula>$Z$12</formula>
    </cfRule>
    <cfRule type="cellIs" dxfId="125" priority="70" operator="between">
      <formula>$Y$13</formula>
      <formula>$Z$13</formula>
    </cfRule>
  </conditionalFormatting>
  <conditionalFormatting sqref="U39:V39">
    <cfRule type="cellIs" dxfId="124" priority="61" operator="between">
      <formula>$Y$9</formula>
      <formula>$Z$9</formula>
    </cfRule>
    <cfRule type="cellIs" dxfId="123" priority="62" operator="between">
      <formula>$Y$10</formula>
      <formula>$Z$10</formula>
    </cfRule>
    <cfRule type="cellIs" dxfId="122" priority="63" operator="between">
      <formula>$Y$11</formula>
      <formula>$Z$11</formula>
    </cfRule>
    <cfRule type="cellIs" dxfId="121" priority="64" operator="between">
      <formula>$Y$12</formula>
      <formula>$Z$12</formula>
    </cfRule>
    <cfRule type="cellIs" dxfId="120" priority="65" operator="between">
      <formula>$Y$13</formula>
      <formula>$Z$13</formula>
    </cfRule>
  </conditionalFormatting>
  <conditionalFormatting sqref="U43:V43">
    <cfRule type="cellIs" dxfId="119" priority="56" operator="between">
      <formula>$Y$9</formula>
      <formula>$Z$9</formula>
    </cfRule>
    <cfRule type="cellIs" dxfId="118" priority="57" operator="between">
      <formula>$Y$10</formula>
      <formula>$Z$10</formula>
    </cfRule>
    <cfRule type="cellIs" dxfId="117" priority="58" operator="between">
      <formula>$Y$11</formula>
      <formula>$Z$11</formula>
    </cfRule>
    <cfRule type="cellIs" dxfId="116" priority="59" operator="between">
      <formula>$Y$12</formula>
      <formula>$Z$12</formula>
    </cfRule>
    <cfRule type="cellIs" dxfId="115" priority="60" operator="between">
      <formula>$Y$13</formula>
      <formula>$Z$13</formula>
    </cfRule>
  </conditionalFormatting>
  <conditionalFormatting sqref="U47:V47">
    <cfRule type="cellIs" dxfId="114" priority="51" operator="between">
      <formula>$Y$9</formula>
      <formula>$Z$9</formula>
    </cfRule>
    <cfRule type="cellIs" dxfId="113" priority="52" operator="between">
      <formula>$Y$10</formula>
      <formula>$Z$10</formula>
    </cfRule>
    <cfRule type="cellIs" dxfId="112" priority="53" operator="between">
      <formula>$Y$11</formula>
      <formula>$Z$11</formula>
    </cfRule>
    <cfRule type="cellIs" dxfId="111" priority="54" operator="between">
      <formula>$Y$12</formula>
      <formula>$Z$12</formula>
    </cfRule>
    <cfRule type="cellIs" dxfId="110" priority="55" operator="between">
      <formula>$Y$13</formula>
      <formula>$Z$13</formula>
    </cfRule>
  </conditionalFormatting>
  <conditionalFormatting sqref="U51:V51">
    <cfRule type="cellIs" dxfId="109" priority="46" operator="between">
      <formula>$Y$9</formula>
      <formula>$Z$9</formula>
    </cfRule>
    <cfRule type="cellIs" dxfId="108" priority="47" operator="between">
      <formula>$Y$10</formula>
      <formula>$Z$10</formula>
    </cfRule>
    <cfRule type="cellIs" dxfId="107" priority="48" operator="between">
      <formula>$Y$11</formula>
      <formula>$Z$11</formula>
    </cfRule>
    <cfRule type="cellIs" dxfId="106" priority="49" operator="between">
      <formula>$Y$12</formula>
      <formula>$Z$12</formula>
    </cfRule>
    <cfRule type="cellIs" dxfId="105" priority="50" operator="between">
      <formula>$Y$13</formula>
      <formula>$Z$13</formula>
    </cfRule>
  </conditionalFormatting>
  <conditionalFormatting sqref="U55:V55">
    <cfRule type="cellIs" dxfId="104" priority="41" operator="between">
      <formula>$Y$9</formula>
      <formula>$Z$9</formula>
    </cfRule>
    <cfRule type="cellIs" dxfId="103" priority="42" operator="between">
      <formula>$Y$10</formula>
      <formula>$Z$10</formula>
    </cfRule>
    <cfRule type="cellIs" dxfId="102" priority="43" operator="between">
      <formula>$Y$11</formula>
      <formula>$Z$11</formula>
    </cfRule>
    <cfRule type="cellIs" dxfId="101" priority="44" operator="between">
      <formula>$Y$12</formula>
      <formula>$Z$12</formula>
    </cfRule>
    <cfRule type="cellIs" dxfId="100" priority="45" operator="between">
      <formula>$Y$13</formula>
      <formula>$Z$13</formula>
    </cfRule>
  </conditionalFormatting>
  <conditionalFormatting sqref="U59:V59">
    <cfRule type="cellIs" dxfId="99" priority="36" operator="between">
      <formula>$Y$9</formula>
      <formula>$Z$9</formula>
    </cfRule>
    <cfRule type="cellIs" dxfId="98" priority="37" operator="between">
      <formula>$Y$10</formula>
      <formula>$Z$10</formula>
    </cfRule>
    <cfRule type="cellIs" dxfId="97" priority="38" operator="between">
      <formula>$Y$11</formula>
      <formula>$Z$11</formula>
    </cfRule>
    <cfRule type="cellIs" dxfId="96" priority="39" operator="between">
      <formula>$Y$12</formula>
      <formula>$Z$12</formula>
    </cfRule>
    <cfRule type="cellIs" dxfId="95" priority="40" operator="between">
      <formula>$Y$13</formula>
      <formula>$Z$13</formula>
    </cfRule>
  </conditionalFormatting>
  <conditionalFormatting sqref="U63:V63">
    <cfRule type="cellIs" dxfId="94" priority="31" operator="between">
      <formula>$Y$9</formula>
      <formula>$Z$9</formula>
    </cfRule>
    <cfRule type="cellIs" dxfId="93" priority="32" operator="between">
      <formula>$Y$10</formula>
      <formula>$Z$10</formula>
    </cfRule>
    <cfRule type="cellIs" dxfId="92" priority="33" operator="between">
      <formula>$Y$11</formula>
      <formula>$Z$11</formula>
    </cfRule>
    <cfRule type="cellIs" dxfId="91" priority="34" operator="between">
      <formula>$Y$12</formula>
      <formula>$Z$12</formula>
    </cfRule>
    <cfRule type="cellIs" dxfId="90" priority="35" operator="between">
      <formula>$Y$13</formula>
      <formula>$Z$13</formula>
    </cfRule>
  </conditionalFormatting>
  <conditionalFormatting sqref="U67:V67">
    <cfRule type="cellIs" dxfId="89" priority="26" operator="between">
      <formula>$Y$9</formula>
      <formula>$Z$9</formula>
    </cfRule>
    <cfRule type="cellIs" dxfId="88" priority="27" operator="between">
      <formula>$Y$10</formula>
      <formula>$Z$10</formula>
    </cfRule>
    <cfRule type="cellIs" dxfId="87" priority="28" operator="between">
      <formula>$Y$11</formula>
      <formula>$Z$11</formula>
    </cfRule>
    <cfRule type="cellIs" dxfId="86" priority="29" operator="between">
      <formula>$Y$12</formula>
      <formula>$Z$12</formula>
    </cfRule>
    <cfRule type="cellIs" dxfId="85" priority="30" operator="between">
      <formula>$Y$13</formula>
      <formula>$Z$13</formula>
    </cfRule>
  </conditionalFormatting>
  <conditionalFormatting sqref="U71:V71">
    <cfRule type="cellIs" dxfId="84" priority="21" operator="between">
      <formula>$Y$9</formula>
      <formula>$Z$9</formula>
    </cfRule>
    <cfRule type="cellIs" dxfId="83" priority="22" operator="between">
      <formula>$Y$10</formula>
      <formula>$Z$10</formula>
    </cfRule>
    <cfRule type="cellIs" dxfId="82" priority="23" operator="between">
      <formula>$Y$11</formula>
      <formula>$Z$11</formula>
    </cfRule>
    <cfRule type="cellIs" dxfId="81" priority="24" operator="between">
      <formula>$Y$12</formula>
      <formula>$Z$12</formula>
    </cfRule>
    <cfRule type="cellIs" dxfId="80" priority="25" operator="between">
      <formula>$Y$13</formula>
      <formula>$Z$13</formula>
    </cfRule>
  </conditionalFormatting>
  <conditionalFormatting sqref="U75:V75">
    <cfRule type="cellIs" dxfId="79" priority="16" operator="between">
      <formula>$Y$9</formula>
      <formula>$Z$9</formula>
    </cfRule>
    <cfRule type="cellIs" dxfId="78" priority="17" operator="between">
      <formula>$Y$10</formula>
      <formula>$Z$10</formula>
    </cfRule>
    <cfRule type="cellIs" dxfId="77" priority="18" operator="between">
      <formula>$Y$11</formula>
      <formula>$Z$11</formula>
    </cfRule>
    <cfRule type="cellIs" dxfId="76" priority="19" operator="between">
      <formula>$Y$12</formula>
      <formula>$Z$12</formula>
    </cfRule>
    <cfRule type="cellIs" dxfId="75" priority="20" operator="between">
      <formula>$Y$13</formula>
      <formula>$Z$13</formula>
    </cfRule>
  </conditionalFormatting>
  <conditionalFormatting sqref="U79:V79">
    <cfRule type="cellIs" dxfId="74" priority="11" operator="between">
      <formula>$Y$9</formula>
      <formula>$Z$9</formula>
    </cfRule>
    <cfRule type="cellIs" dxfId="73" priority="12" operator="between">
      <formula>$Y$10</formula>
      <formula>$Z$10</formula>
    </cfRule>
    <cfRule type="cellIs" dxfId="72" priority="13" operator="between">
      <formula>$Y$11</formula>
      <formula>$Z$11</formula>
    </cfRule>
    <cfRule type="cellIs" dxfId="71" priority="14" operator="between">
      <formula>$Y$12</formula>
      <formula>$Z$12</formula>
    </cfRule>
    <cfRule type="cellIs" dxfId="70" priority="15" operator="between">
      <formula>$Y$13</formula>
      <formula>$Z$13</formula>
    </cfRule>
  </conditionalFormatting>
  <conditionalFormatting sqref="U83:V83">
    <cfRule type="cellIs" dxfId="69" priority="6" operator="between">
      <formula>$Y$9</formula>
      <formula>$Z$9</formula>
    </cfRule>
    <cfRule type="cellIs" dxfId="68" priority="7" operator="between">
      <formula>$Y$10</formula>
      <formula>$Z$10</formula>
    </cfRule>
    <cfRule type="cellIs" dxfId="67" priority="8" operator="between">
      <formula>$Y$11</formula>
      <formula>$Z$11</formula>
    </cfRule>
    <cfRule type="cellIs" dxfId="66" priority="9" operator="between">
      <formula>$Y$12</formula>
      <formula>$Z$12</formula>
    </cfRule>
    <cfRule type="cellIs" dxfId="65" priority="10" operator="between">
      <formula>$Y$13</formula>
      <formula>$Z$13</formula>
    </cfRule>
  </conditionalFormatting>
  <conditionalFormatting sqref="U87:V87">
    <cfRule type="cellIs" dxfId="64" priority="1" operator="between">
      <formula>$Y$9</formula>
      <formula>$Z$9</formula>
    </cfRule>
    <cfRule type="cellIs" dxfId="63" priority="2" operator="between">
      <formula>$Y$10</formula>
      <formula>$Z$10</formula>
    </cfRule>
    <cfRule type="cellIs" dxfId="62" priority="3" operator="between">
      <formula>$Y$11</formula>
      <formula>$Z$11</formula>
    </cfRule>
    <cfRule type="cellIs" dxfId="61" priority="4" operator="between">
      <formula>$Y$12</formula>
      <formula>$Z$12</formula>
    </cfRule>
    <cfRule type="cellIs" dxfId="60" priority="5" operator="between">
      <formula>$Y$13</formula>
      <formula>$Z$13</formula>
    </cfRule>
  </conditionalFormatting>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rowBreaks count="1" manualBreakCount="1">
    <brk id="30"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14:formula1>
            <xm:f>'11 FORMULAS'!$E$4:$E$7</xm:f>
          </x14:formula1>
          <xm:sqref>J37:J38 J54 J58 J66 J74 J79:J90</xm:sqref>
        </x14:dataValidation>
        <x14:dataValidation type="list" allowBlank="1" showInputMessage="1" showErrorMessage="1">
          <x14:formula1>
            <xm:f>'11 FORMULAS'!$H$4:$H$6</xm:f>
          </x14:formula1>
          <xm:sqref>M37:M38 M54 M58 M66 M74 M79:M90</xm:sqref>
        </x14:dataValidation>
        <x14:dataValidation type="list" allowBlank="1" showInputMessage="1" showErrorMessage="1">
          <x14:formula1>
            <xm:f>'11 FORMULAS'!$K$4:$K$6</xm:f>
          </x14:formula1>
          <xm:sqref>O37:O38 O54 O58 O66 O74 O79:O90</xm:sqref>
        </x14:dataValidation>
        <x14:dataValidation type="list" allowBlank="1" showInputMessage="1" showErrorMessage="1">
          <x14:formula1>
            <xm:f>'11 FORMULAS'!$L$4:$L$6</xm:f>
          </x14:formula1>
          <xm:sqref>P37:P38 P54 P58 P66 P74 P79:P90</xm:sqref>
        </x14:dataValidation>
        <x14:dataValidation type="list" allowBlank="1" showInputMessage="1" showErrorMessage="1">
          <x14:formula1>
            <xm:f>'11 FORMULAS'!$M$4:$M$6</xm:f>
          </x14:formula1>
          <xm:sqref>Q37:Q38 Q54 Q58 Q66 Q74 Q79:Q90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
  <sheetViews>
    <sheetView showGridLines="0" zoomScale="85" zoomScaleNormal="85" workbookViewId="0">
      <pane xSplit="1" ySplit="10" topLeftCell="B25" activePane="bottomRight" state="frozen"/>
      <selection pane="topRight" activeCell="B1" sqref="B1"/>
      <selection pane="bottomLeft" activeCell="A7" sqref="A7"/>
      <selection pane="bottomRight" activeCell="K33" sqref="K33"/>
    </sheetView>
  </sheetViews>
  <sheetFormatPr baseColWidth="10" defaultColWidth="14.28515625" defaultRowHeight="12.75" x14ac:dyDescent="0.25"/>
  <cols>
    <col min="1" max="1" width="11.5703125" style="76" customWidth="1" collapsed="1"/>
    <col min="2" max="2" width="30.42578125" style="81" customWidth="1" collapsed="1"/>
    <col min="3" max="3" width="21.5703125" style="81" customWidth="1" collapsed="1"/>
    <col min="4" max="4" width="13" style="81" customWidth="1" collapsed="1"/>
    <col min="5" max="5" width="16.42578125" style="125" customWidth="1" collapsed="1"/>
    <col min="6" max="6" width="10.140625" style="125" customWidth="1" collapsed="1"/>
    <col min="7" max="7" width="25.140625" style="81" customWidth="1" collapsed="1"/>
    <col min="8" max="8" width="10.140625" style="81" bestFit="1" customWidth="1" collapsed="1"/>
    <col min="9" max="9" width="7.42578125" style="81" customWidth="1" collapsed="1"/>
    <col min="10" max="10" width="14" style="81" customWidth="1" collapsed="1"/>
    <col min="11" max="15" width="12.42578125" style="81" customWidth="1" collapsed="1"/>
    <col min="16" max="16" width="3.85546875" style="81" customWidth="1" collapsed="1"/>
    <col min="17" max="17" width="4.85546875" style="76" customWidth="1" collapsed="1"/>
    <col min="18" max="18" width="5.42578125" style="76" bestFit="1" customWidth="1" collapsed="1"/>
    <col min="19" max="24" width="14" style="76" customWidth="1" collapsed="1"/>
    <col min="25" max="29" width="11.42578125" style="76" customWidth="1" collapsed="1"/>
    <col min="30" max="30" width="5.5703125" style="76" bestFit="1" customWidth="1" collapsed="1"/>
    <col min="31" max="31" width="26.85546875" style="76" customWidth="1" collapsed="1"/>
    <col min="32" max="36" width="22.85546875" style="81" customWidth="1" collapsed="1"/>
    <col min="37" max="37" width="23.42578125" style="76" customWidth="1" collapsed="1"/>
    <col min="38" max="265" width="11.42578125" style="76" customWidth="1" collapsed="1"/>
    <col min="266" max="266" width="12.7109375" style="76" customWidth="1" collapsed="1"/>
    <col min="267" max="267" width="47" style="76" customWidth="1" collapsed="1"/>
    <col min="268" max="268" width="35" style="76" customWidth="1" collapsed="1"/>
    <col min="269" max="16384" width="14.28515625" style="76" collapsed="1"/>
  </cols>
  <sheetData>
    <row r="1" spans="1:38" ht="18.75" customHeight="1" x14ac:dyDescent="0.25">
      <c r="A1" s="387"/>
      <c r="B1" s="391" t="str">
        <f>+'2 CONTEXTO E IDENTIFICACIÓN'!B1</f>
        <v>MAPA RIESGOS OPERATIVOS  POR PROCESOS 2023</v>
      </c>
      <c r="C1" s="391"/>
      <c r="D1" s="391"/>
      <c r="E1" s="391"/>
      <c r="F1" s="386" t="str">
        <f>+'2 CONTEXTO E IDENTIFICACIÓN'!I1</f>
        <v>Código: M-ST-PTM-055</v>
      </c>
      <c r="G1" s="386"/>
    </row>
    <row r="2" spans="1:38" ht="18.75" customHeight="1" x14ac:dyDescent="0.25">
      <c r="A2" s="387"/>
      <c r="B2" s="391"/>
      <c r="C2" s="391"/>
      <c r="D2" s="391"/>
      <c r="E2" s="391"/>
      <c r="F2" s="386" t="str">
        <f>+'2 CONTEXTO E IDENTIFICACIÓN'!I2</f>
        <v>Fecha: 31/01/2022</v>
      </c>
      <c r="G2" s="386"/>
      <c r="K2" s="76"/>
    </row>
    <row r="3" spans="1:38" s="64" customFormat="1" ht="18.75" customHeight="1" x14ac:dyDescent="0.2">
      <c r="A3" s="387"/>
      <c r="B3" s="391"/>
      <c r="C3" s="391"/>
      <c r="D3" s="391"/>
      <c r="E3" s="391"/>
      <c r="F3" s="386" t="str">
        <f>+'2 CONTEXTO E IDENTIFICACIÓN'!I3</f>
        <v>Versión: 001</v>
      </c>
      <c r="G3" s="386"/>
      <c r="AF3" s="65"/>
      <c r="AG3" s="65"/>
      <c r="AH3" s="65"/>
      <c r="AI3" s="65"/>
      <c r="AJ3" s="65"/>
    </row>
    <row r="4" spans="1:38" s="64" customFormat="1" ht="18.75" customHeight="1" x14ac:dyDescent="0.2">
      <c r="A4" s="388"/>
      <c r="B4" s="391"/>
      <c r="C4" s="391"/>
      <c r="D4" s="391"/>
      <c r="E4" s="391"/>
      <c r="F4" s="386" t="str">
        <f>+'2 CONTEXTO E IDENTIFICACIÓN'!I4</f>
        <v>Página:</v>
      </c>
      <c r="G4" s="386"/>
      <c r="H4" s="67"/>
      <c r="I4" s="67"/>
      <c r="J4" s="66"/>
      <c r="L4" s="67"/>
      <c r="M4" s="67"/>
      <c r="N4" s="67"/>
      <c r="O4" s="67"/>
      <c r="P4" s="66"/>
      <c r="AF4" s="65"/>
      <c r="AG4" s="65"/>
      <c r="AH4" s="65"/>
      <c r="AI4" s="65"/>
      <c r="AJ4" s="65"/>
    </row>
    <row r="5" spans="1:38" s="64" customFormat="1" ht="9.75" customHeight="1" x14ac:dyDescent="0.2">
      <c r="A5" s="68"/>
      <c r="B5" s="66"/>
      <c r="C5" s="206"/>
      <c r="D5" s="206"/>
      <c r="E5" s="120"/>
      <c r="F5" s="67"/>
      <c r="G5" s="67"/>
      <c r="H5" s="67"/>
      <c r="I5" s="67"/>
      <c r="J5" s="66"/>
      <c r="L5" s="67"/>
      <c r="M5" s="67"/>
      <c r="N5" s="67"/>
      <c r="O5" s="67"/>
      <c r="P5" s="66"/>
      <c r="AF5" s="65"/>
      <c r="AG5" s="65"/>
      <c r="AH5" s="65"/>
      <c r="AI5" s="65"/>
      <c r="AJ5" s="65"/>
    </row>
    <row r="6" spans="1:38" s="64" customFormat="1" ht="30" x14ac:dyDescent="0.2">
      <c r="A6" s="19" t="s">
        <v>151</v>
      </c>
      <c r="B6" s="433" t="str">
        <f>+IF('2 CONTEXTO E IDENTIFICACIÓN'!$B$6="","",'2 CONTEXTO E IDENTIFICACIÓN'!$B$6)</f>
        <v>FOMVIVIENDA</v>
      </c>
      <c r="C6" s="434"/>
      <c r="D6" s="434"/>
      <c r="E6" s="434"/>
      <c r="F6" s="434"/>
      <c r="G6" s="434"/>
      <c r="AF6" s="65"/>
      <c r="AG6" s="65"/>
      <c r="AH6" s="65"/>
      <c r="AI6" s="65"/>
      <c r="AJ6" s="65"/>
    </row>
    <row r="7" spans="1:38" s="64" customFormat="1" ht="15" thickBot="1" x14ac:dyDescent="0.25">
      <c r="A7" s="63"/>
      <c r="B7" s="63"/>
      <c r="C7" s="63"/>
      <c r="D7" s="63"/>
      <c r="E7" s="63"/>
      <c r="F7" s="121"/>
      <c r="AF7" s="65"/>
      <c r="AG7" s="65"/>
      <c r="AH7" s="65"/>
      <c r="AI7" s="65"/>
      <c r="AJ7" s="65"/>
    </row>
    <row r="8" spans="1:38" s="64" customFormat="1" ht="13.5" thickBot="1" x14ac:dyDescent="0.25">
      <c r="D8" s="66"/>
      <c r="E8" s="48"/>
      <c r="F8" s="121"/>
      <c r="I8" s="397" t="s">
        <v>21</v>
      </c>
      <c r="J8" s="398"/>
      <c r="K8" s="398"/>
      <c r="L8" s="398"/>
      <c r="M8" s="398"/>
      <c r="N8" s="398"/>
      <c r="O8" s="399"/>
      <c r="R8" s="69"/>
      <c r="S8" s="70"/>
      <c r="T8" s="389" t="s">
        <v>84</v>
      </c>
      <c r="U8" s="389"/>
      <c r="V8" s="389"/>
      <c r="W8" s="389"/>
      <c r="X8" s="390"/>
      <c r="AF8" s="65"/>
      <c r="AG8" s="65"/>
      <c r="AH8" s="65"/>
      <c r="AI8" s="65"/>
      <c r="AJ8" s="65"/>
    </row>
    <row r="9" spans="1:38" x14ac:dyDescent="0.25">
      <c r="A9" s="122"/>
      <c r="B9" s="122"/>
      <c r="C9" s="73"/>
      <c r="D9" s="122"/>
      <c r="E9" s="392" t="s">
        <v>114</v>
      </c>
      <c r="F9" s="392"/>
      <c r="G9" s="392"/>
      <c r="H9" s="73"/>
      <c r="I9" s="74"/>
      <c r="J9" s="75"/>
      <c r="K9" s="389" t="s">
        <v>84</v>
      </c>
      <c r="L9" s="389"/>
      <c r="M9" s="389"/>
      <c r="N9" s="389"/>
      <c r="O9" s="390"/>
      <c r="P9" s="73"/>
      <c r="R9" s="77"/>
      <c r="T9" s="78">
        <v>0.2</v>
      </c>
      <c r="U9" s="78">
        <v>0.4</v>
      </c>
      <c r="V9" s="78">
        <v>0.6</v>
      </c>
      <c r="W9" s="78">
        <v>0.8</v>
      </c>
      <c r="X9" s="79">
        <v>1</v>
      </c>
      <c r="Y9" s="80"/>
      <c r="Z9" s="80"/>
      <c r="AA9" s="80"/>
      <c r="AB9" s="80"/>
      <c r="AC9" s="80"/>
      <c r="AD9" s="80"/>
      <c r="AE9" s="80"/>
    </row>
    <row r="10" spans="1:38" ht="39.950000000000003" customHeight="1" x14ac:dyDescent="0.2">
      <c r="A10" s="84" t="s">
        <v>191</v>
      </c>
      <c r="B10" s="84" t="s">
        <v>1</v>
      </c>
      <c r="C10" s="84" t="s">
        <v>9</v>
      </c>
      <c r="D10" s="84" t="s">
        <v>9</v>
      </c>
      <c r="E10" s="84" t="s">
        <v>51</v>
      </c>
      <c r="F10" s="84" t="s">
        <v>84</v>
      </c>
      <c r="G10" s="84" t="s">
        <v>199</v>
      </c>
      <c r="H10" s="73"/>
      <c r="I10" s="77"/>
      <c r="J10" s="86"/>
      <c r="K10" s="87" t="s">
        <v>62</v>
      </c>
      <c r="L10" s="87" t="s">
        <v>7</v>
      </c>
      <c r="M10" s="87" t="s">
        <v>5</v>
      </c>
      <c r="N10" s="87" t="s">
        <v>6</v>
      </c>
      <c r="O10" s="88" t="s">
        <v>70</v>
      </c>
      <c r="P10" s="73"/>
      <c r="R10" s="77"/>
      <c r="S10" s="89"/>
      <c r="T10" s="90" t="s">
        <v>62</v>
      </c>
      <c r="U10" s="90" t="s">
        <v>7</v>
      </c>
      <c r="V10" s="90" t="s">
        <v>5</v>
      </c>
      <c r="W10" s="90" t="s">
        <v>6</v>
      </c>
      <c r="X10" s="91" t="s">
        <v>70</v>
      </c>
      <c r="AA10" s="80"/>
      <c r="AB10" s="80"/>
      <c r="AC10" s="92"/>
      <c r="AD10" s="92"/>
      <c r="AE10" s="92"/>
      <c r="AF10" s="92"/>
      <c r="AG10" s="92"/>
      <c r="AH10" s="92"/>
      <c r="AI10" s="92"/>
      <c r="AJ10" s="92"/>
      <c r="AK10" s="92"/>
      <c r="AL10" s="92"/>
    </row>
    <row r="11" spans="1:38" ht="32.25" customHeight="1" x14ac:dyDescent="0.2">
      <c r="A11" s="93" t="str">
        <f>'2 CONTEXTO E IDENTIFICACIÓN'!A11</f>
        <v>R1</v>
      </c>
      <c r="B11" s="94" t="str">
        <f>+'2 CONTEXTO E IDENTIFICACIÓN'!E11</f>
        <v>Posibilidad de pérdida Económica y Reputacional Por falta de revision estado de documentos debido a la ausencia de Cronograma de digitalizacion y visitas al archivo</v>
      </c>
      <c r="C11" s="123">
        <f>+'5 VALORACIÓN DEL CONTROL'!S14</f>
        <v>7.7759999999999996E-2</v>
      </c>
      <c r="D11" s="95">
        <f>+'5 VALORACIÓN DEL CONTROL'!T14</f>
        <v>0.8</v>
      </c>
      <c r="E11" s="124" t="str">
        <f>+IF(C11=0,"",IF(C11&lt;=$R$15,$S$15,IF(C11&lt;=$R$14,$S$14,IF(C11&lt;=$R$13,$S$13,IF(C11&lt;=$R$12,$S$12,IF(C11&lt;=$R$11,$S$11,""))))))</f>
        <v>Muy Baja</v>
      </c>
      <c r="F11" s="124" t="str">
        <f>+IF(D11=0,"",IF(D11&lt;=$T$9,$T$10,IF(D11&lt;=$U$9,$U$10,IF(D11&lt;=$V$9,$V$10,IF(D11&lt;=$W$9,$W$10,IF(D11&lt;=$X$9,$X$10,""))))))</f>
        <v>Mayor</v>
      </c>
      <c r="G11" s="94" t="str">
        <f>+IF(E11=$S$11,IF(F11=$T$10,$T$11,IF(F11=$U$10,$U$11,IF(F11=$V$10,$V$11,IF(F11=$W$10,$W$11,IF(F11=$X$10,$X$11))))),IF(E11=$S$12,IF(F11=$T$10,$T$12,IF(F11=$U$10,$U$12,IF(F11=$V$10,$V$12,IF(F11=$W$10,$W$12,IF(F11=$X$10,$X$12))))),IF(E11=$S$13,IF(F11=$T$10,$T$13,IF(F11=$U$10,$U$13,IF(F11=$V$10,$V$13,IF(F11=$W$10,$W$13,IF(F11=$X$10,$X$13))))),IF(E11=$S$14,IF(F11=$T$10,$T$14,IF(F11=$U$10,$U$14,IF(F11=$V$10,$V$14,IF(F11=$W$10,$W$14,IF(F11=$X$10,$X$14))))),IF(E11=$S$15,IF(F11=$T$10,$T$15,IF(F11=$U$10,$U$15,IF(F11=$V$10,$V$15,IF(F11=$W$10,$W$15,IF(F11=$X$10,$X$15))))),"")))))</f>
        <v>Alto</v>
      </c>
      <c r="H11" s="96"/>
      <c r="I11" s="395" t="s">
        <v>51</v>
      </c>
      <c r="J11" s="87" t="s">
        <v>59</v>
      </c>
      <c r="K11" s="97" t="str">
        <f>+IF(AND(E11=$S$11,F11=$T$10),A11,"")&amp;" "&amp;IF(AND(E12=$S$11,F12=$T$10),A12,"")&amp;" "&amp;IF(AND(E13=$S$11,F13=$T$10),A13,"")&amp;" "&amp;IF(AND(E14=$S$11,F14=$T$10),A14,"")&amp;" "&amp;IF(AND(E15=$S$11,F15=$T$10),A15,"")&amp;" "&amp;IF(AND(E16=$S$11,F16=$T$10),A16,"")&amp;" "&amp;IF(AND(E17=$S$11,F17=$T$10),A17,"")&amp;" "&amp;IF(AND(E18=$S$11,F18=$T$10),A18,"")&amp;" "&amp;IF(AND(E19=$S$11,F19=$T$10),A19,"")&amp;" "&amp;IF(AND(E20=$S$11,F20=$T$10),A20,"")&amp;" "&amp;IF(AND(E21=$S$11,F21=$T$10),A21,"")&amp;" "&amp;IF(AND(E22=$S$11,F22=$T$10),A22,"")&amp;" "&amp;IF(AND(E23=$S$11,F23=$T$10),A23,"")&amp;" "&amp;IF(AND(E24=$S$11,F24=$T$10),A24,"")&amp;" "&amp;IF(AND(E25=$S$11,F25=$T$10),A25,"")&amp;" "&amp;IF(AND(E26=$S$11,F26=$T$10),A26,"")&amp;" "&amp;IF(AND(E27=$S$11,F27=$T$10),A27,"")&amp;" "&amp;IF(AND(E28=$S$11,F28=$T$10),A28,"")&amp;" "&amp;IF(AND(E29=$S$11,F29=$T$10),A29,"")&amp;" "&amp;IF(AND(E30=$S$11,F30=$T$10),A30,"")</f>
        <v xml:space="preserve">                   </v>
      </c>
      <c r="L11" s="97" t="str">
        <f>+IF(AND(E11=$S$11,F11=$U$10),A11,"")&amp;" "&amp;IF(AND(E12=$S$11,F12=$U$10),A12,"")&amp;" "&amp;IF(AND(E13=$S$11,F13=$U$10),A13,"")&amp;" "&amp;IF(AND(E14=$S$11,F14=$U$10),A14,"")&amp;" "&amp;IF(AND(E15=$S$11,F15=$U$10),A15,"")&amp;" "&amp;IF(AND(E16=$S$11,F16=$U$10),A16,"")&amp;" "&amp;IF(AND(E17=$S$11,F17=$U$10),A17,"")&amp;" "&amp;IF(AND(E18=$S$11,F18=$U$10),A18,"")&amp;" "&amp;IF(AND(E19=$S$11,F19=$U$10),A19,"")&amp;" "&amp;IF(AND(E20=$S$11,F20=$U$10),A20,"")&amp;" "&amp;IF(AND(E21=$S$11,F21=$U$10),A21,"")&amp;" "&amp;IF(AND(E22=$S$11,F22=$U$10),A22,"")&amp;" "&amp;IF(AND(E23=$S$11,F23=$U$10),A23,"")&amp;" "&amp;IF(AND(E24=$S$11,F24=$U$10),A24,"")&amp;" "&amp;IF(AND(E25=$S$11,F25=$U$10),A25,"")&amp;" "&amp;IF(AND(E26=$S$11,F26=$U$10),A26,"")&amp;" "&amp;IF(AND(E27=$S$11,F27=$U$10),A27,"")&amp;" "&amp;IF(AND(E28=$S$11,F28=$U$10),A28,"")&amp;" "&amp;IF(AND(E29=$S$11,F29=$U$10),A29,"")&amp;" "&amp;IF(AND(E30=$S$11,F30=$U$10),A30,"")</f>
        <v xml:space="preserve">                   </v>
      </c>
      <c r="M11" s="97" t="str">
        <f>+IF(AND(E11=$S$11,F11=$V$10),A11,"")&amp;" "&amp;IF(AND(E12=$S$11,F12=$V$10),A12,"")&amp;" "&amp;IF(AND(E13=$S$11,F13=$V$10),A13,"")&amp;" "&amp;IF(AND(E14=$S$11,F14=$V$10),A14,"")&amp;" "&amp;IF(AND(E15=$S$11,F15=$V$10),A15,"")&amp;" "&amp;IF(AND(E16=$S$11,F16=$V$10),A16,"")&amp;" "&amp;IF(AND(E17=$S$11,F17=$V$10),A17,"")&amp;" "&amp;IF(AND(E18=$S$11,F18=$V$10),A18,"")&amp;" "&amp;IF(AND(E19=$S$11,F19=$V$10),A19,"")&amp;" "&amp;IF(AND(E20=$S$11,F20=$V$10),A20,"")&amp;" "&amp;IF(AND(E21=$S$11,F21=$V$10),A21,"")&amp;" "&amp;IF(AND(E22=$S$11,F22=$V$10),A22,"")&amp;" "&amp;IF(AND(E23=$S$11,F23=$V$10),A23,"")&amp;" "&amp;IF(AND(E24=$S$11,F24=$V$10),A24,"")&amp;" "&amp;IF(AND(E25=$S$11,F25=$V$10),A25,"")&amp;" "&amp;IF(AND(E26=$S$11,F26=$V$10),A26,"")&amp;" "&amp;IF(AND(E27=$S$11,F27=$V$10),A27,"")&amp;" "&amp;IF(AND(E28=$S$11,F28=$V$10),A28,"")&amp;" "&amp;IF(AND(E29=$S$11,F29=$V$10),A29,"")&amp;" "&amp;IF(AND(E30=$S$11,F30=$V$10),A30,"")</f>
        <v xml:space="preserve">                   </v>
      </c>
      <c r="N11" s="97" t="str">
        <f>+IF(AND(E11=$S$11,F11=$W$10),A11,"")&amp;" "&amp;IF(AND(E12=$S$11,F12=$W$10),A12,"")&amp;" "&amp;IF(AND(E13=$S$11,F13=$W$10),A13,"")&amp;" "&amp;IF(AND(E14=$S$11,F14=$W$10),A14,"")&amp;" "&amp;IF(AND(E15=$S$11,F15=$W$10),A15,"")&amp;" "&amp;IF(AND(E16=$S$11,F16=$W$10),A16,"")&amp;" "&amp;IF(AND(E17=$S$11,F17=$W$10),A17,"")&amp;" "&amp;IF(AND(E18=$S$11,F18=$W$10),A18,"")&amp;" "&amp;IF(AND(E19=$S$11,F19=$W$10),A19,"")&amp;" "&amp;IF(AND(E20=$S$11,F20=$W$10),A20,"")&amp;" "&amp;IF(AND(E21=$S$11,F21=$W$10),A21,"")&amp;" "&amp;IF(AND(E22=$S$11,F22=$W$10),A22,"")&amp;" "&amp;IF(AND(E23=$S$11,F23=$W$10),A23,"")&amp;" "&amp;IF(AND(E24=$S$11,F24=$W$10),A24,"")&amp;" "&amp;IF(AND(E25=$S$11,F25=$W$10),A25,"")&amp;" "&amp;IF(AND(E26=$S$11,F26=$W$10),A26,"")&amp;" "&amp;IF(AND(E27=$S$11,F27=$W$10),A27,"")&amp;" "&amp;IF(AND(E28=$S$11,F28=$W$10),A28,"")&amp;" "&amp;IF(AND(E29=$S$11,F29=$W$10),A29,"")&amp;" "&amp;IF(AND(E30=$S$11,F30=$W$10),A30,"")</f>
        <v xml:space="preserve">                   </v>
      </c>
      <c r="O11" s="98" t="str">
        <f>+IF(AND(E11=$S$11,F11=$X$10),A11,"")&amp;" "&amp;IF(AND(E12=$S$11,F12=$X$10),A12,"")&amp;" "&amp;IF(AND(E13=$S$11,F13=$X$10),A13,"")&amp;" "&amp;IF(AND(E14=$S$11,F14=$X$10),A14,"")&amp;" "&amp;IF(AND(E15=$S$11,F15=$X$10),A15,"")&amp;" "&amp;IF(AND(E16=$S$11,F16=$X$10),A16,"")&amp;" "&amp;IF(AND(E17=$S$11,F17=$X$10),A17,"")&amp;" "&amp;IF(AND(E18=$S$11,F18=$X$10),A18,"")&amp;" "&amp;IF(AND(E19=$S$11,F19=$X$10),A19,"")&amp;" "&amp;IF(AND(E20=$S$11,F20=$X$10),A20,"")&amp;" "&amp;IF(AND(E21=$S$11,F21=$X$10),A21,"")&amp;" "&amp;IF(AND(E22=$S$11,F22=$X$10),A22,"")&amp;" "&amp;IF(AND(E23=$S$11,F23=$X$10),A23,"")&amp;" "&amp;IF(AND(E24=$S$11,F24=$X$10),A24,"")&amp;" "&amp;IF(AND(E25=$S$11,F25=$X$10),A25,"")&amp;" "&amp;IF(AND(E26=$S$11,F26=$X$10),A26,"")&amp;" "&amp;IF(AND(E27=$S$11,F27=$X$10),A27,"")&amp;" "&amp;IF(AND(E28=$S$11,F28=$X$10),A28,"")&amp;" "&amp;IF(AND(E29=$S$11,F29=$X$10),A29,"")&amp;" "&amp;IF(AND(E30=$S$11,F30=$X$10),A30,"")</f>
        <v xml:space="preserve">                   </v>
      </c>
      <c r="P11" s="96"/>
      <c r="Q11" s="435" t="s">
        <v>51</v>
      </c>
      <c r="R11" s="99">
        <v>1</v>
      </c>
      <c r="S11" s="90" t="s">
        <v>59</v>
      </c>
      <c r="T11" s="97" t="s">
        <v>82</v>
      </c>
      <c r="U11" s="97" t="s">
        <v>82</v>
      </c>
      <c r="V11" s="97" t="s">
        <v>82</v>
      </c>
      <c r="W11" s="97" t="s">
        <v>82</v>
      </c>
      <c r="X11" s="98" t="s">
        <v>81</v>
      </c>
      <c r="AA11" s="80"/>
      <c r="AB11" s="80"/>
      <c r="AC11" s="92"/>
      <c r="AD11" s="92"/>
      <c r="AE11" s="92"/>
      <c r="AF11" s="100"/>
      <c r="AG11" s="100"/>
      <c r="AH11" s="100"/>
      <c r="AI11" s="100"/>
      <c r="AJ11" s="100"/>
      <c r="AK11" s="92"/>
      <c r="AL11" s="92"/>
    </row>
    <row r="12" spans="1:38" ht="32.25" customHeight="1" x14ac:dyDescent="0.2">
      <c r="A12" s="93" t="str">
        <f>'2 CONTEXTO E IDENTIFICACIÓN'!A12</f>
        <v>R2</v>
      </c>
      <c r="B12" s="94" t="str">
        <f>+'2 CONTEXTO E IDENTIFICACIÓN'!E12</f>
        <v>Posibilidad de pérdida Económica y Reputacional  por Listas de chequeo desactualizadas debido a expedientes incompletos, organización de expedientes sobre el tiempo.</v>
      </c>
      <c r="C12" s="123">
        <f>+'5 VALORACIÓN DEL CONTROL'!S18</f>
        <v>7.8E-2</v>
      </c>
      <c r="D12" s="95">
        <f>+'5 VALORACIÓN DEL CONTROL'!T18</f>
        <v>0.8</v>
      </c>
      <c r="E12" s="124" t="str">
        <f t="shared" ref="E12:E30" si="0">+IF(C12=0,"",IF(C12&lt;=$R$15,$S$15,IF(C12&lt;=$R$14,$S$14,IF(C12&lt;=$R$13,$S$13,IF(C12&lt;=$R$12,$S$12,IF(C12&lt;=$R$11,$S$11,""))))))</f>
        <v>Muy Baja</v>
      </c>
      <c r="F12" s="124" t="str">
        <f t="shared" ref="F12:F30" si="1">+IF(D12=0,"",IF(D12&lt;=$T$9,$T$10,IF(D12&lt;=$U$9,$U$10,IF(D12&lt;=$V$9,$V$10,IF(D12&lt;=$W$9,$W$10,IF(D12&lt;=$X$9,$X$10,""))))))</f>
        <v>Mayor</v>
      </c>
      <c r="G12" s="94" t="str">
        <f>+IF(E12=$S$11,IF(F12=$T$10,$T$11,IF(F12=$U$10,$U$11,IF(F12=$V$10,$V$11,IF(F12=$W$10,$W$11,IF(F12=$X$10,$X$11))))),IF(E12=$S$12,IF(F12=$T$10,$T$12,IF(F12=$U$10,$U$12,IF(F12=$V$10,$V$12,IF(F12=$W$10,$W$12,IF(F12=$X$10,$X$12))))),IF(E12=$S$13,IF(F12=$T$10,$T$13,IF(F12=$U$10,$U$13,IF(F12=$V$10,$V$13,IF(F12=$W$10,$W$13,IF(F12=$X$10,$X$13))))),IF(E12=$S$14,IF(F12=$T$10,$T$14,IF(F12=$U$10,$U$14,IF(F12=$V$10,$V$14,IF(F12=$W$10,$W$14,IF(F12=$X$10,$X$14))))),IF(E12=$S$15,IF(F12=$T$10,$T$15,IF(F12=$U$10,$U$15,IF(F12=$V$10,$V$15,IF(F12=$W$10,$W$15,IF(F12=$X$10,$X$15))))),"")))))</f>
        <v>Alto</v>
      </c>
      <c r="H12" s="96"/>
      <c r="I12" s="395"/>
      <c r="J12" s="87" t="s">
        <v>58</v>
      </c>
      <c r="K12" s="101" t="str">
        <f>+IF(AND(E11=$S$12,F11=$T$10),A11,"")&amp;" "&amp;IF(AND(E12=$S$12,F12=$T$10),A12,"")&amp;" "&amp;IF(AND(E13=$S$12,F13=$T$10),A13,"")&amp;" "&amp;IF(AND(E14=$S$12,F14=$T$10),A14,"")&amp;" "&amp;IF(AND(E15=$S$12,F15=$T$10),A15,"")&amp;" "&amp;IF(AND(E16=$S$12,F16=$T$10),A16,"")&amp;" "&amp;IF(AND(E17=$S$12,F17=$T$10),A17,"")&amp;" "&amp;IF(AND(E18=$S$12,F18=$T$10),A18,"")&amp;" "&amp;IF(AND(E19=$S$12,F19=$T$10),A19,"")&amp;" "&amp;IF(AND(E20=$S$12,F20=$T$10),A20,"")&amp;" "&amp;IF(AND(E21=$S$12,F21=$T$10),A21,"")&amp;" "&amp;IF(AND(E22=$S$12,F22=$T$10),A22,"")&amp;" "&amp;IF(AND(E23=$S$12,F23=$T$10),A23,"")&amp;" "&amp;IF(AND(E24=$S$12,F24=$T$10),A24,"")&amp;" "&amp;IF(AND(E25=$S$12,F25=$T$10),A25,"")&amp;" "&amp;IF(AND(E26=$S$12,F26=$T$10),A26,"")&amp;" "&amp;IF(AND(E27=$S$12,F27=$T$10),A27,"")&amp;" "&amp;IF(AND(E28=$S$12,F28=$T$10),A28,"")&amp;" "&amp;IF(AND(E29=$S$12,F29=$T$10),A29,"")&amp;" "&amp;IF(AND(E30=$S$12,F30=$T$10),A30,"")</f>
        <v xml:space="preserve">                   </v>
      </c>
      <c r="L12" s="101" t="str">
        <f>+IF(AND(E11=$S$12,F11=$U$10),A11,"")&amp;" "&amp;IF(AND(E12=$S$12,F12=$U$10),A12,"")&amp;" "&amp;IF(AND(E13=$S$12,F13=$U$10),A13,"")&amp;" "&amp;IF(AND(E14=$S$12,F14=$U$10),A14,"")&amp;" "&amp;IF(AND(E15=$S$12,F15=$U$10),A15,"")&amp;" "&amp;IF(AND(E16=$S$12,F16=$U$10),A16,"")&amp;" "&amp;IF(AND(E17=$S$12,F17=$U$10),A17,"")&amp;" "&amp;IF(AND(E18=$S$12,F18=$U$10),A18,"")&amp;" "&amp;IF(AND(E19=$S$12,F19=$U$10),A19,"")&amp;" "&amp;IF(AND(E20=$S$12,F20=$U$10),A20,"")&amp;" "&amp;IF(AND(E21=$S$12,F21=$U$10),A21,"")&amp;" "&amp;IF(AND(E22=$S$12,F22=$U$10),A22,"")&amp;" "&amp;IF(AND(E23=$S$12,F23=$U$10),A23,"")&amp;" "&amp;IF(AND(E24=$S$12,F24=$U$10),A24,"")&amp;" "&amp;IF(AND(E25=$S$12,F25=$U$10),A25,"")&amp;" "&amp;IF(AND(E26=$S$12,F26=$U$10),A26,"")&amp;" "&amp;IF(AND(E27=$S$12,F27=$U$10),A27,"")&amp;" "&amp;IF(AND(E28=$S$12,F28=$U$10),A28,"")&amp;" "&amp;IF(AND(E29=$S$12,F29=$U$10),A29,"")&amp;" "&amp;IF(AND(E30=$S$12,F30=$U$10),A30,"")</f>
        <v xml:space="preserve">                   </v>
      </c>
      <c r="M12" s="97" t="str">
        <f>+IF(AND(E11=$S$12,F11=$V$10),A11,"")&amp;" "&amp;IF(AND(E12=$S$12,F12=$V$10),A12,"")&amp;" "&amp;IF(AND(E13=$S$12,F13=$V$10),A13,"")&amp;" "&amp;IF(AND(E14=$S$12,F14=$V$10),A14,"")&amp;" "&amp;IF(AND(E15=$S$12,F15=$V$10),A15,"")&amp;" "&amp;IF(AND(E16=$S$12,F16=$V$10),A16,"")&amp;" "&amp;IF(AND(E17=$S$12,F17=$V$10),A17,"")&amp;" "&amp;IF(AND(E18=$S$12,F18=$V$10),A18,"")&amp;" "&amp;IF(AND(E19=$S$12,F19=$V$10),A19,"")&amp;" "&amp;IF(AND(E20=$S$12,F20=$V$10),A20,"")&amp;" "&amp;IF(AND(E21=$S$12,F21=$V$10),A21,"")&amp;" "&amp;IF(AND(E22=$S$12,F22=$V$10),A22,"")&amp;" "&amp;IF(AND(E23=$S$12,F23=$V$10),A23,"")&amp;" "&amp;IF(AND(E24=$S$12,F24=$V$10),A24,"")&amp;" "&amp;IF(AND(E25=$S$12,F25=$V$10),A25,"")&amp;" "&amp;IF(AND(E26=$S$12,F26=$V$10),A26,"")&amp;" "&amp;IF(AND(E27=$S$12,F27=$V$10),A27,"")&amp;" "&amp;IF(AND(E28=$S$12,F28=$V$10),A28,"")&amp;" "&amp;IF(AND(E29=$S$12,F29=$V$10),A29,"")&amp;" "&amp;IF(AND(E30=$S$12,F30=$V$10),A30,"")</f>
        <v xml:space="preserve">                   </v>
      </c>
      <c r="N12" s="97" t="str">
        <f>+IF(AND(E11=$S$12,F11=$W$10),A11,"")&amp;" "&amp;IF(AND(E12=$S$12,F12=$W$10),A12,"")&amp;" "&amp;IF(AND(E13=$S$12,F13=$W$10),A13,"")&amp;" "&amp;IF(AND(E14=$S$12,F14=$W$10),A14,"")&amp;" "&amp;IF(AND(E15=$S$12,F15=$W$10),A15,"")&amp;" "&amp;IF(AND(E16=$S$12,F16=$W$10),A16,"")&amp;" "&amp;IF(AND(E17=$S$12,F17=$W$10),A17,"")&amp;" "&amp;IF(AND(E18=$S$12,F18=$W$10),A18,"")&amp;" "&amp;IF(AND(E19=$S$12,F19=$W$10),A19,"")&amp;" "&amp;IF(AND(E20=$S$12,F20=$W$10),A20,"")&amp;" "&amp;IF(AND(E21=$S$12,F21=$W$10),A21,"")&amp;" "&amp;IF(AND(E22=$S$12,F22=$W$10),A22,"")&amp;" "&amp;IF(AND(E23=$S$12,F23=$W$10),A23,"")&amp;" "&amp;IF(AND(E24=$S$12,F24=$W$10),A24,"")&amp;" "&amp;IF(AND(E25=$S$12,F25=$W$10),A25,"")&amp;" "&amp;IF(AND(E26=$S$12,F26=$W$10),A26,"")&amp;" "&amp;IF(AND(E27=$S$12,F27=$W$10),A27,"")&amp;" "&amp;IF(AND(E28=$S$12,F28=$W$10),A28,"")&amp;" "&amp;IF(AND(E29=$S$12,F29=$W$10),A29,"")&amp;" "&amp;IF(AND(E30=$S$12,F30=$W$10),A30,"")</f>
        <v xml:space="preserve">                   </v>
      </c>
      <c r="O12" s="98" t="str">
        <f>+IF(AND(E11=$S$12,F11=$X$10),A11,"")&amp;" "&amp;IF(AND(E12=$S$12,F12=$X$10),A12,"")&amp;" "&amp;IF(AND(E13=$S$12,F13=$X$10),A13,"")&amp;" "&amp;IF(AND(E14=$S$12,F14=$X$10),A14,"")&amp;" "&amp;IF(AND(E15=$S$12,F15=$X$10),A15,"")&amp;" "&amp;IF(AND(E16=$S$12,F16=$X$10),A16,"")&amp;" "&amp;IF(AND(E17=$S$12,F17=$X$10),A17,"")&amp;" "&amp;IF(AND(E18=$S$12,F18=$X$10),A18,"")&amp;" "&amp;IF(AND(E19=$S$12,F19=$X$10),A19,"")&amp;" "&amp;IF(AND(E20=$S$12,F20=$X$10),A20,"")&amp;" "&amp;IF(AND(E21=$S$12,F21=$X$10),A21,"")&amp;" "&amp;IF(AND(E22=$S$12,F22=$X$10),A22,"")&amp;" "&amp;IF(AND(E23=$S$12,F23=$X$10),A23,"")&amp;" "&amp;IF(AND(E24=$S$12,F24=$X$10),A24,"")&amp;" "&amp;IF(AND(E25=$S$12,F25=$X$10),A25,"")&amp;" "&amp;IF(AND(E26=$S$12,F26=$X$10),A26,"")&amp;" "&amp;IF(AND(E27=$S$12,F27=$X$10),A27,"")&amp;" "&amp;IF(AND(E28=$S$12,F28=$X$10),A28,"")&amp;" "&amp;IF(AND(E29=$S$12,F29=$X$10),A29,"")&amp;" "&amp;IF(AND(E30=$S$12,F30=$X$10),A30,"")</f>
        <v xml:space="preserve">                   </v>
      </c>
      <c r="P12" s="96"/>
      <c r="Q12" s="435"/>
      <c r="R12" s="99">
        <v>0.8</v>
      </c>
      <c r="S12" s="90" t="s">
        <v>58</v>
      </c>
      <c r="T12" s="101" t="s">
        <v>5</v>
      </c>
      <c r="U12" s="101" t="s">
        <v>5</v>
      </c>
      <c r="V12" s="97" t="s">
        <v>82</v>
      </c>
      <c r="W12" s="97" t="s">
        <v>82</v>
      </c>
      <c r="X12" s="98" t="s">
        <v>81</v>
      </c>
      <c r="AA12" s="80"/>
      <c r="AB12" s="80"/>
      <c r="AC12" s="92"/>
      <c r="AD12" s="102"/>
      <c r="AE12" s="103"/>
      <c r="AF12" s="100"/>
      <c r="AG12" s="100"/>
      <c r="AH12" s="100"/>
      <c r="AI12" s="100"/>
      <c r="AJ12" s="100"/>
      <c r="AK12" s="92"/>
      <c r="AL12" s="92"/>
    </row>
    <row r="13" spans="1:38" ht="32.25" customHeight="1" x14ac:dyDescent="0.2">
      <c r="A13" s="93" t="str">
        <f>'2 CONTEXTO E IDENTIFICACIÓN'!A13</f>
        <v>R3</v>
      </c>
      <c r="B13" s="94" t="str">
        <f>+'2 CONTEXTO E IDENTIFICACIÓN'!E13</f>
        <v>Posibilidad de pérdida Económica y Reputacional por no publicar dentro de los términos de ley  los trámites contractuales que se requieren en los sistemas electrónicos de contratación autorizados, debido a la falta de seguimiento, control y verificación</v>
      </c>
      <c r="C13" s="123">
        <f>+'5 VALORACIÓN DEL CONTROL'!S22</f>
        <v>6.4799999999999996E-2</v>
      </c>
      <c r="D13" s="95">
        <f>+'5 VALORACIÓN DEL CONTROL'!T22</f>
        <v>1</v>
      </c>
      <c r="E13" s="124" t="str">
        <f t="shared" si="0"/>
        <v>Muy Baja</v>
      </c>
      <c r="F13" s="124" t="str">
        <f t="shared" si="1"/>
        <v>Catastrófico</v>
      </c>
      <c r="G13" s="94" t="str">
        <f>+IF(E13=$S$11,IF(F13=$T$10,$T$11,IF(F13=$U$10,$U$11,IF(F13=$V$10,$V$11,IF(F13=$W$10,$W$11,IF(F13=$X$10,$X$11))))),IF(E13=$S$12,IF(F13=$T$10,$T$12,IF(F13=$U$10,$U$12,IF(F13=$V$10,$V$12,IF(F13=$W$10,$W$12,IF(F13=$X$10,$X$12))))),IF(E13=$S$13,IF(F13=$T$10,$T$13,IF(F13=$U$10,$U$13,IF(F13=$V$10,$V$13,IF(F13=$W$10,$W$13,IF(F13=$X$10,$X$13))))),IF(E13=$S$14,IF(F13=$T$10,$T$14,IF(F13=$U$10,$U$14,IF(F13=$V$10,$V$14,IF(F13=$W$10,$W$14,IF(F13=$X$10,$X$14))))),IF(E13=$S$15,IF(F13=$T$10,$T$15,IF(F13=$U$10,$U$15,IF(F13=$V$10,$V$15,IF(F13=$W$10,$W$15,IF(F13=$X$10,$X$15))))),"")))))</f>
        <v>Extremo</v>
      </c>
      <c r="H13" s="96"/>
      <c r="I13" s="395"/>
      <c r="J13" s="87" t="s">
        <v>56</v>
      </c>
      <c r="K13" s="101" t="str">
        <f>+IF(AND(E11=$S$13,F11=$T$10),A11,"")&amp;" "&amp;IF(AND(E12=$S$13,F12=$T$10),A12,"")&amp;" "&amp;IF(AND(E13=$S$13,F13=$T$10),A13,"")&amp;" "&amp;IF(AND(E14=$S$13,F14=$T$10),A14,"")&amp;" "&amp;IF(AND(E15=$S$13,F15=$T$10),A15,"")&amp;" "&amp;IF(AND(E16=$S$13,F16=$T$10),A16,"")&amp;" "&amp;IF(AND(E17=$S$13,F17=$T$10),A17,"")&amp;" "&amp;IF(AND(E18=$S$13,F18=$T$10),A18,"")&amp;" "&amp;IF(AND(E19=$S$13,F19=$T$10),A19,"")&amp;" "&amp;IF(AND(E20=$S$13,F20=$T$10),A20,"")&amp;" "&amp;IF(AND(E21=$S$13,F21=$T$10),A21,"")&amp;" "&amp;IF(AND(E22=$S$13,F22=$T$10),A22,"")&amp;" "&amp;IF(AND(E23=$S$13,F23=$T$10),A23,"")&amp;" "&amp;IF(AND(E24=$S$13,F24=$T$10),A24,"")&amp;" "&amp;IF(AND(E25=$S$13,F25=$T$10),A25,"")&amp;" "&amp;IF(AND(E26=$S$13,F26=$T$10),A26,"")&amp;" "&amp;IF(AND(E27=$S$13,F27=$T$10),A27,"")&amp;" "&amp;IF(AND(E28=$S$13,F28=$T$10),A28,"")&amp;" "&amp;IF(AND(E29=$S$13,F29=$T$10),A29,"")&amp;" "&amp;IF(AND(E30=$S$13,F30=$T$10),A30,"")</f>
        <v xml:space="preserve">                   </v>
      </c>
      <c r="L13" s="101" t="str">
        <f>+IF(AND(E11=$S$13,F11=$U$10),A11,"")&amp;" "&amp;IF(AND(E12=$S$13,F12=$U$10),A12,"")&amp;" "&amp;IF(AND(E13=$S$13,F13=$U$10),A13,"")&amp;" "&amp;IF(AND(E14=$S$13,F14=$U$10),A14,"")&amp;" "&amp;IF(AND(E15=$S$13,F15=$U$10),A15,"")&amp;" "&amp;IF(AND(E16=$S$13,F16=$U$10),A16,"")&amp;" "&amp;IF(AND(E17=$S$13,F17=$U$10),A17,"")&amp;" "&amp;IF(AND(E18=$S$13,F18=$U$10),A18,"")&amp;" "&amp;IF(AND(E19=$S$13,F19=$U$10),A19,"")&amp;" "&amp;IF(AND(E20=$S$13,F20=$U$10),A20,"")&amp;" "&amp;IF(AND(E21=$S$13,F21=$U$10),A21,"")&amp;" "&amp;IF(AND(E22=$S$13,F22=$U$10),A22,"")&amp;" "&amp;IF(AND(E23=$S$13,F23=$U$10),A23,"")&amp;" "&amp;IF(AND(E24=$S$13,F24=$U$10),A24,"")&amp;" "&amp;IF(AND(E25=$S$13,F25=$U$10),A25,"")&amp;" "&amp;IF(AND(E26=$S$13,F26=$U$10),A26,"")&amp;" "&amp;IF(AND(E27=$S$13,F27=$U$10),A27,"")&amp;" "&amp;IF(AND(E28=$S$13,F28=$U$10),A28,"")&amp;" "&amp;IF(AND(E29=$S$13,F29=$U$10),A29,"")&amp;" "&amp;IF(AND(E30=$S$13,F30=$U$10),A30,"")</f>
        <v xml:space="preserve">                   </v>
      </c>
      <c r="M13" s="101" t="str">
        <f>+IF(AND(E11=$S$13,F11=$V$10),A11,"")&amp;" "&amp;IF(AND(E12=$S$13,F12=$V$10),A12,"")&amp;" "&amp;IF(AND(E13=$S$13,F13=$V$10),A13,"")&amp;" "&amp;IF(AND(E14=$S$13,F14=$V$10),A14,"")&amp;" "&amp;IF(AND(E15=$S$13,F15=$V$10),A15,"")&amp;" "&amp;IF(AND(E16=$S$13,F16=$V$10),A16,"")&amp;" "&amp;IF(AND(E17=$S$13,F17=$V$10),A17,"")&amp;" "&amp;IF(AND(E18=$S$13,F18=$V$10),A18,"")&amp;" "&amp;IF(AND(E19=$S$13,F19=$V$10),A19,"")&amp;" "&amp;IF(AND(E20=$S$13,F20=$V$10),A20,"")&amp;" "&amp;IF(AND(E21=$S$13,F21=$V$10),A21,"")&amp;" "&amp;IF(AND(E22=$S$13,F22=$V$10),A22,"")&amp;" "&amp;IF(AND(E23=$S$13,F23=$V$10),A23,"")&amp;" "&amp;IF(AND(E24=$S$13,F24=$V$10),A24,"")&amp;" "&amp;IF(AND(E25=$S$13,F25=$V$10),A25,"")&amp;" "&amp;IF(AND(E26=$S$13,F26=$V$10),A26,"")&amp;" "&amp;IF(AND(E27=$S$13,F27=$V$10),A27,"")&amp;" "&amp;IF(AND(E28=$S$13,F28=$V$10),A28,"")&amp;" "&amp;IF(AND(E29=$S$13,F29=$V$10),A29,"")&amp;" "&amp;IF(AND(E30=$S$13,F30=$V$10),A30,"")</f>
        <v xml:space="preserve">                   </v>
      </c>
      <c r="N13" s="97" t="str">
        <f>+IF(AND(E11=$S$13,F11=$W$10),A11,"")&amp;" "&amp;IF(AND(E12=$S$13,F12=$W$10),A12,"")&amp;" "&amp;IF(AND(E13=$S$13,F13=$W$10),A13,"")&amp;" "&amp;IF(AND(E14=$S$13,F14=$W$10),A14,"")&amp;" "&amp;IF(AND(E15=$S$13,F15=$W$10),A15,"")&amp;" "&amp;IF(AND(E16=$S$13,F16=$W$10),A16,"")&amp;" "&amp;IF(AND(E17=$S$13,F17=$W$10),A17,"")&amp;" "&amp;IF(AND(E18=$S$13,F18=$W$10),A18,"")&amp;" "&amp;IF(AND(E19=$S$13,F19=$W$10),A19,"")&amp;" "&amp;IF(AND(E20=$S$13,F20=$W$10),A20,"")&amp;" "&amp;IF(AND(E21=$S$13,F21=$W$10),A21,"")&amp;" "&amp;IF(AND(E22=$S$13,F22=$W$10),A22,"")&amp;" "&amp;IF(AND(E23=$S$13,F23=$W$10),A23,"")&amp;" "&amp;IF(AND(E24=$S$13,F24=$W$10),A24,"")&amp;" "&amp;IF(AND(E25=$S$13,F25=$W$10),A25,"")&amp;" "&amp;IF(AND(E26=$S$13,F26=$W$10),A26,"")&amp;" "&amp;IF(AND(E27=$S$13,F27=$W$10),A27,"")&amp;" "&amp;IF(AND(E28=$S$13,F28=$W$10),A28,"")&amp;" "&amp;IF(AND(E29=$S$13,F29=$W$10),A29,"")&amp;" "&amp;IF(AND(E30=$S$13,F30=$W$10),A30,"")</f>
        <v xml:space="preserve">                   </v>
      </c>
      <c r="O13" s="98" t="str">
        <f>+IF(AND(E11=$S$13,F11=$X$10),A11,"")&amp;" "&amp;IF(AND(E12=$S$13,F12=$X$10),A12,"")&amp;" "&amp;IF(AND(E13=$S$13,F13=$X$10),A13,"")&amp;" "&amp;IF(AND(E14=$S$13,F14=$X$10),A14,"")&amp;" "&amp;IF(AND(E15=$S$13,F15=$X$10),A15,"")&amp;" "&amp;IF(AND(E16=$S$13,F16=$X$10),A16,"")&amp;" "&amp;IF(AND(E17=$S$13,F17=$X$10),A17,"")&amp;" "&amp;IF(AND(E18=$S$13,F18=$X$10),A18,"")&amp;" "&amp;IF(AND(E19=$S$13,F19=$X$10),A19,"")&amp;" "&amp;IF(AND(E20=$S$13,F20=$X$10),A20,"")&amp;" "&amp;IF(AND(E21=$S$13,F21=$X$10),A21,"")&amp;" "&amp;IF(AND(E22=$S$13,F22=$X$10),A22,"")&amp;" "&amp;IF(AND(E23=$S$13,F23=$X$10),A23,"")&amp;" "&amp;IF(AND(E24=$S$13,F24=$X$10),A24,"")&amp;" "&amp;IF(AND(E25=$S$13,F25=$X$10),A25,"")&amp;" "&amp;IF(AND(E26=$S$13,F26=$X$10),A26,"")&amp;" "&amp;IF(AND(E27=$S$13,F27=$X$10),A27,"")&amp;" "&amp;IF(AND(E28=$S$13,F28=$X$10),A28,"")&amp;" "&amp;IF(AND(E29=$S$13,F29=$X$10),A29,"")&amp;" "&amp;IF(AND(E30=$S$13,F30=$X$10),A30,"")</f>
        <v xml:space="preserve">                   </v>
      </c>
      <c r="P13" s="96"/>
      <c r="Q13" s="435"/>
      <c r="R13" s="99">
        <v>0.6</v>
      </c>
      <c r="S13" s="90" t="s">
        <v>56</v>
      </c>
      <c r="T13" s="101" t="s">
        <v>5</v>
      </c>
      <c r="U13" s="101" t="s">
        <v>5</v>
      </c>
      <c r="V13" s="101" t="s">
        <v>5</v>
      </c>
      <c r="W13" s="97" t="s">
        <v>82</v>
      </c>
      <c r="X13" s="98" t="s">
        <v>81</v>
      </c>
      <c r="AA13" s="80"/>
      <c r="AB13" s="80"/>
      <c r="AC13" s="92"/>
      <c r="AD13" s="102"/>
      <c r="AE13" s="103"/>
      <c r="AF13" s="100"/>
      <c r="AG13" s="100"/>
      <c r="AH13" s="100"/>
      <c r="AI13" s="100"/>
      <c r="AJ13" s="104"/>
      <c r="AK13" s="92"/>
      <c r="AL13" s="92"/>
    </row>
    <row r="14" spans="1:38" ht="32.25" customHeight="1" x14ac:dyDescent="0.2">
      <c r="A14" s="93" t="str">
        <f>'2 CONTEXTO E IDENTIFICACIÓN'!A14</f>
        <v>R4</v>
      </c>
      <c r="B14" s="94" t="str">
        <f>+'2 CONTEXTO E IDENTIFICACIÓN'!E14</f>
        <v>Posibilidad de pérdida Reputacional por no dar respuesta de fondo a los PQRSD dentro los términos legales debido a falta de seguimiento y control por parte de los funcionarios responsables</v>
      </c>
      <c r="C14" s="123">
        <f>+'5 VALORACIÓN DEL CONTROL'!S26</f>
        <v>7.5600000000000001E-2</v>
      </c>
      <c r="D14" s="95">
        <f>+'5 VALORACIÓN DEL CONTROL'!T26</f>
        <v>1</v>
      </c>
      <c r="E14" s="124" t="str">
        <f t="shared" si="0"/>
        <v>Muy Baja</v>
      </c>
      <c r="F14" s="124" t="str">
        <f t="shared" si="1"/>
        <v>Catastrófico</v>
      </c>
      <c r="G14" s="94" t="str">
        <f t="shared" ref="G14:G30" si="2">+IF(E14=$S$11,IF(F14=$T$10,$T$11,IF(F14=$U$10,$U$11,IF(F14=$V$10,$V$11,IF(F14=$W$10,$W$11,IF(F14=$X$10,$X$11))))),IF(E14=$S$12,IF(F14=$T$10,$T$12,IF(F14=$U$10,$U$12,IF(F14=$V$10,$V$12,IF(F14=$W$10,$W$12,IF(F14=$X$10,$X$12))))),IF(E14=$S$13,IF(F14=$T$10,$T$13,IF(F14=$U$10,$U$13,IF(F14=$V$10,$V$13,IF(F14=$W$10,$W$13,IF(F14=$X$10,$X$13))))),IF(E14=$S$14,IF(F14=$T$10,$T$14,IF(F14=$U$10,$U$14,IF(F14=$V$10,$V$14,IF(F14=$W$10,$W$14,IF(F14=$X$10,$X$14))))),IF(E14=$S$15,IF(F14=$T$10,$T$15,IF(F14=$U$10,$U$15,IF(F14=$V$10,$V$15,IF(F14=$W$10,$W$15,IF(F14=$X$10,$X$15))))),"")))))</f>
        <v>Extremo</v>
      </c>
      <c r="H14" s="96"/>
      <c r="I14" s="395"/>
      <c r="J14" s="87" t="s">
        <v>54</v>
      </c>
      <c r="K14" s="105" t="str">
        <f>+IF(AND(E11=$S$14,F11=$T$10),A11,"")&amp;" "&amp;IF(AND(E12=$S$14,F12=$T$10),A12,"")&amp;" "&amp;IF(AND(E13=$S$14,F13=$T$10),A13,"")&amp;" "&amp;IF(AND(E14=$S$14,F14=$T$10),A14,"")&amp;" "&amp;IF(AND(E15=$S$14,F15=$T$10),A15,"")&amp;" "&amp;IF(AND(E16=$S$14,F16=$T$10),A16,"")&amp;" "&amp;IF(AND(E17=$S$14,F17=$T$10),A17,"")&amp;" "&amp;IF(AND(E18=$S$14,F18=$T$10),A18,"")&amp;" "&amp;IF(AND(E19=$S$14,F19=$T$10),A19,"")&amp;" "&amp;IF(AND(E20=$S$14,F20=$T$10),A20,"")&amp;" "&amp;IF(AND(E21=$S$14,F21=$T$10),A21,"")&amp;" "&amp;IF(AND(E22=$S$14,F22=$T$10),A22,"")&amp;" "&amp;IF(AND(E23=$S$14,F23=$T$10),A23,"")&amp;" "&amp;IF(AND(E24=$S$14,F24=$T$10),A24,"")&amp;" "&amp;IF(AND(E25=$S$14,F25=$T$10),A25,"")&amp;" "&amp;IF(AND(E26=$S$14,F26=$T$10),A26,"")&amp;" "&amp;IF(AND(E27=$S$14,F27=$T$10),A27,"")&amp;" "&amp;IF(AND(E28=$S$14,F28=$T$10),A28,"")&amp;" "&amp;IF(AND(E29=$S$14,F29=$T$10),A29,"")&amp;" "&amp;IF(AND(E30=$S$14,F30=$T$10),A30,"")</f>
        <v xml:space="preserve">      R7     R12        </v>
      </c>
      <c r="L14" s="101" t="str">
        <f>+IF(AND(E11=$S$14,F11=$U$10),A11,"")&amp;" "&amp;IF(AND(E12=$S$14,F12=$U$10),A12,"")&amp;" "&amp;IF(AND(E13=$S$14,F13=$U$10),A13,"")&amp;" "&amp;IF(AND(E14=$S$14,F14=$U$10),A14,"")&amp;" "&amp;IF(AND(E15=$S$14,F15=$U$10),A15,"")&amp;" "&amp;IF(AND(E16=$S$14,F16=$U$10),A16,"")&amp;" "&amp;IF(AND(E17=$S$14,F17=$U$10),A17,"")&amp;" "&amp;IF(AND(E18=$S$14,F18=$U$10),A18,"")&amp;" "&amp;IF(AND(E19=$S$14,F19=$U$10),A19,"")&amp;" "&amp;IF(AND(E20=$S$14,F20=$U$10),A20,"")&amp;" "&amp;IF(AND(E21=$S$14,F21=$U$10),A21,"")&amp;" "&amp;IF(AND(E22=$S$14,F22=$U$10),A22,"")&amp;" "&amp;IF(AND(E23=$S$14,F23=$U$10),A23,"")&amp;" "&amp;IF(AND(E24=$S$14,F24=$U$10),A24,"")&amp;" "&amp;IF(AND(E25=$S$14,F25=$U$10),A25,"")&amp;" "&amp;IF(AND(E26=$S$14,F26=$U$10),A26,"")&amp;" "&amp;IF(AND(E27=$S$14,F27=$U$10),A27,"")&amp;" "&amp;IF(AND(E28=$S$14,F28=$U$10),A28,"")&amp;" "&amp;IF(AND(E29=$S$14,F29=$U$10),A29,"")&amp;" "&amp;IF(AND(E30=$S$14,F30=$U$10),A30,"")</f>
        <v xml:space="preserve">                   </v>
      </c>
      <c r="M14" s="101" t="str">
        <f>+IF(AND(E11=$S$14,F11=$V$10),A11,"")&amp;" "&amp;IF(AND(E12=$S$14,F12=$V$10),A12,"")&amp;" "&amp;IF(AND(E13=$S$14,F13=$V$10),A13,"")&amp;" "&amp;IF(AND(E14=$S$14,F14=$V$10),A14,"")&amp;" "&amp;IF(AND(E15=$S$14,F15=$V$10),A15,"")&amp;" "&amp;IF(AND(E16=$S$14,F16=$V$10),A16,"")&amp;" "&amp;IF(AND(E17=$S$14,F17=$V$10),A17,"")&amp;" "&amp;IF(AND(E18=$S$14,F18=$V$10),A18,"")&amp;" "&amp;IF(AND(E19=$S$14,F19=$V$10),A19,"")&amp;" "&amp;IF(AND(E20=$S$14,F20=$V$10),A20,"")&amp;" "&amp;IF(AND(E21=$S$14,F21=$V$10),A21,"")&amp;" "&amp;IF(AND(E22=$S$14,F22=$V$10),A22,"")&amp;" "&amp;IF(AND(E23=$S$14,F23=$V$10),A23,"")&amp;" "&amp;IF(AND(E24=$S$14,F24=$V$10),A24,"")&amp;" "&amp;IF(AND(E25=$S$14,F25=$V$10),A25,"")&amp;" "&amp;IF(AND(E26=$S$14,F26=$V$10),A26,"")&amp;" "&amp;IF(AND(E27=$S$14,F27=$V$10),A27,"")&amp;" "&amp;IF(AND(E28=$S$14,F28=$V$10),A28,"")&amp;" "&amp;IF(AND(E29=$S$14,F29=$V$10),A29,"")&amp;" "&amp;IF(AND(E30=$S$14,F30=$V$10),A30,"")</f>
        <v xml:space="preserve">                   </v>
      </c>
      <c r="N14" s="97" t="str">
        <f>+IF(AND(E11=$S$14,F11=$W$10),A11,"")&amp;" "&amp;IF(AND(E12=$S$14,F12=$W$10),A12,"")&amp;" "&amp;IF(AND(E13=$S$14,F13=$W$10),A13,"")&amp;" "&amp;IF(AND(E14=$S$14,F14=$W$10),A14,"")&amp;" "&amp;IF(AND(E15=$S$14,F15=$W$10),A15,"")&amp;" "&amp;IF(AND(E16=$S$14,F16=$W$10),A16,"")&amp;" "&amp;IF(AND(E17=$S$14,F17=$W$10),A17,"")&amp;" "&amp;IF(AND(E18=$S$14,F18=$W$10),A18,"")&amp;" "&amp;IF(AND(E19=$S$14,F19=$W$10),A19,"")&amp;" "&amp;IF(AND(E20=$S$14,F20=$W$10),A20,"")&amp;" "&amp;IF(AND(E21=$S$14,F21=$W$10),A21,"")&amp;" "&amp;IF(AND(E22=$S$14,F22=$W$10),A22,"")&amp;" "&amp;IF(AND(E23=$S$14,F23=$W$10),A23,"")&amp;" "&amp;IF(AND(E24=$S$14,F24=$W$10),A24,"")&amp;" "&amp;IF(AND(E25=$S$14,F25=$W$10),A25,"")&amp;" "&amp;IF(AND(E26=$S$14,F26=$W$10),A26,"")&amp;" "&amp;IF(AND(E27=$S$14,F27=$W$10),A27,"")&amp;" "&amp;IF(AND(E28=$S$14,F28=$W$10),A28,"")&amp;" "&amp;IF(AND(E29=$S$14,F29=$W$10),A29,"")&amp;" "&amp;IF(AND(E30=$S$14,F30=$W$10),A30,"")</f>
        <v xml:space="preserve">                   </v>
      </c>
      <c r="O14" s="98" t="str">
        <f>+IF(AND(E11=$S$14,F11=$X$10),A11,"")&amp;" "&amp;IF(AND(E12=$S$14,F12=$X$10),A12,"")&amp;" "&amp;IF(AND(E13=$S$14,F13=$X$10),A13,"")&amp;" "&amp;IF(AND(E14=$S$14,F14=$X$10),A14,"")&amp;" "&amp;IF(AND(E15=$S$14,F15=$X$10),A15,"")&amp;" "&amp;IF(AND(E16=$S$14,F16=$X$10),A16,"")&amp;" "&amp;IF(AND(E17=$S$14,F17=$X$10),A17,"")&amp;" "&amp;IF(AND(E18=$S$14,F18=$X$10),A18,"")&amp;" "&amp;IF(AND(E19=$S$14,F19=$X$10),A19,"")&amp;" "&amp;IF(AND(E20=$S$14,F20=$X$10),A20,"")&amp;" "&amp;IF(AND(E21=$S$14,F21=$X$10),A21,"")&amp;" "&amp;IF(AND(E22=$S$14,F22=$X$10),A22,"")&amp;" "&amp;IF(AND(E23=$S$14,F23=$X$10),A23,"")&amp;" "&amp;IF(AND(E24=$S$14,F24=$X$10),A24,"")&amp;" "&amp;IF(AND(E25=$S$14,F25=$X$10),A25,"")&amp;" "&amp;IF(AND(E26=$S$14,F26=$X$10),A26,"")&amp;" "&amp;IF(AND(E27=$S$14,F27=$X$10),A27,"")&amp;" "&amp;IF(AND(E28=$S$14,F28=$X$10),A28,"")&amp;" "&amp;IF(AND(E29=$S$14,F29=$X$10),A29,"")&amp;" "&amp;IF(AND(E30=$S$14,F30=$X$10),A30,"")</f>
        <v xml:space="preserve">                   </v>
      </c>
      <c r="P14" s="96"/>
      <c r="Q14" s="435"/>
      <c r="R14" s="99">
        <v>0.4</v>
      </c>
      <c r="S14" s="90" t="s">
        <v>54</v>
      </c>
      <c r="T14" s="105" t="s">
        <v>83</v>
      </c>
      <c r="U14" s="101" t="s">
        <v>5</v>
      </c>
      <c r="V14" s="101" t="s">
        <v>5</v>
      </c>
      <c r="W14" s="97" t="s">
        <v>82</v>
      </c>
      <c r="X14" s="98" t="s">
        <v>81</v>
      </c>
      <c r="AA14" s="80"/>
      <c r="AB14" s="80"/>
      <c r="AC14" s="92"/>
      <c r="AD14" s="102"/>
      <c r="AE14" s="103"/>
      <c r="AF14" s="100"/>
      <c r="AG14" s="100"/>
      <c r="AH14" s="100"/>
      <c r="AI14" s="104"/>
      <c r="AJ14" s="100"/>
      <c r="AK14" s="92"/>
      <c r="AL14" s="92"/>
    </row>
    <row r="15" spans="1:38" ht="32.25" customHeight="1" thickBot="1" x14ac:dyDescent="0.25">
      <c r="A15" s="93" t="str">
        <f>'2 CONTEXTO E IDENTIFICACIÓN'!A15</f>
        <v>R5</v>
      </c>
      <c r="B15" s="94" t="str">
        <f>+'2 CONTEXTO E IDENTIFICACIÓN'!E15</f>
        <v>Posibilidad de pérdida Reputacional por deficiencia en la verificacion trimestral del cumplimiento de las metas de programas y proyectos   debido a falta de seguimiento y control por parte de los funcionarios responsables</v>
      </c>
      <c r="C15" s="123">
        <f>+'5 VALORACIÓN DEL CONTROL'!S30</f>
        <v>6.4799999999999996E-2</v>
      </c>
      <c r="D15" s="95">
        <f>+'5 VALORACIÓN DEL CONTROL'!T30</f>
        <v>0.8</v>
      </c>
      <c r="E15" s="124" t="str">
        <f t="shared" si="0"/>
        <v>Muy Baja</v>
      </c>
      <c r="F15" s="124" t="str">
        <f t="shared" si="1"/>
        <v>Mayor</v>
      </c>
      <c r="G15" s="94" t="str">
        <f t="shared" si="2"/>
        <v>Alto</v>
      </c>
      <c r="H15" s="96"/>
      <c r="I15" s="396"/>
      <c r="J15" s="106" t="s">
        <v>52</v>
      </c>
      <c r="K15" s="107" t="str">
        <f>+IF(AND(E11=$S$15,F11=$T$10),A11,"")&amp;" "&amp;IF(AND(E12=$S$15,F12=$T$10),A12,"")&amp;" "&amp;IF(AND(E13=$S$15,F13=$T$10),A13,"")&amp;" "&amp;IF(AND(E14=$S$15,F14=$T$10),A14,"")&amp;" "&amp;IF(AND(E15=$S$15,F15=$T$10),A15,"")&amp;" "&amp;IF(AND(E16=$S$15,F16=$T$10),A16,"")&amp;" "&amp;IF(AND(E17=$S$15,F17=$T$10),A17,"")&amp;" "&amp;IF(AND(E18=$S$15,F18=$T$10),A18,"")&amp;" "&amp;IF(AND(E19=$S$15,F19=$T$10),A19,"")&amp;" "&amp;IF(AND(E20=$S$15,F20=$T$10),A20,"")&amp;" "&amp;IF(AND(E21=$S$15,F21=$T$10),A21,"")&amp;" "&amp;IF(AND(E22=$S$15,F22=$T$10),A22,"")&amp;" "&amp;IF(AND(E23=$S$15,F23=$T$10),A23,"")&amp;" "&amp;IF(AND(E24=$S$15,F24=$T$10),A24,"")&amp;" "&amp;IF(AND(E25=$S$15,F25=$T$10),A25,"")&amp;" "&amp;IF(AND(E26=$S$15,F26=$T$10),A26,"")&amp;" "&amp;IF(AND(E27=$S$15,F27=$T$10),A27,"")&amp;" "&amp;IF(AND(E28=$S$15,F28=$T$10),A28,"")&amp;" "&amp;IF(AND(E29=$S$15,F29=$T$10),A29,"")&amp;" "&amp;IF(AND(E30=$S$15,F30=$T$10),A30,"")</f>
        <v xml:space="preserve">         R10 R11   R14 R15 R16 R17   </v>
      </c>
      <c r="L15" s="107" t="str">
        <f>+IF(AND(E11=$S$15,F11=$U$10),A11,"")&amp;" "&amp;IF(AND(E12=$S$15,F12=$U$10),A12,"")&amp;" "&amp;IF(AND(E13=$S$15,F13=$U$10),A13,"")&amp;" "&amp;IF(AND(E14=$S$15,F14=$U$10),A14,"")&amp;" "&amp;IF(AND(E15=$S$15,F15=$U$10),A15,"")&amp;" "&amp;IF(AND(E16=$S$15,F16=$U$10),A16,"")&amp;" "&amp;IF(AND(E17=$S$15,F17=$U$10),A17,"")&amp;" "&amp;IF(AND(E18=$S$15,F18=$U$10),A18,"")&amp;" "&amp;IF(AND(E19=$S$15,F19=$U$10),A19,"")&amp;" "&amp;IF(AND(E20=$S$15,F20=$U$10),A20,"")&amp;" "&amp;IF(AND(E21=$S$15,F21=$U$10),A21,"")&amp;" "&amp;IF(AND(E22=$S$15,F22=$U$10),A22,"")&amp;" "&amp;IF(AND(E23=$S$15,F23=$U$10),A23,"")&amp;" "&amp;IF(AND(E24=$S$15,F24=$U$10),A24,"")&amp;" "&amp;IF(AND(E25=$S$15,F25=$U$10),A25,"")&amp;" "&amp;IF(AND(E26=$S$15,F26=$U$10),A26,"")&amp;" "&amp;IF(AND(E27=$S$15,F27=$U$10),A27,"")&amp;" "&amp;IF(AND(E28=$S$15,F28=$U$10),A28,"")&amp;" "&amp;IF(AND(E29=$S$15,F29=$U$10),A29,"")&amp;" "&amp;IF(AND(E30=$S$15,F30=$U$10),A30,"")</f>
        <v xml:space="preserve">            R13       </v>
      </c>
      <c r="M15" s="108" t="str">
        <f>+IF(AND(E11=$S$15,F11=$V$10),A11,"")&amp;" "&amp;IF(AND(E12=$S$15,F12=$V$10),A12,"")&amp;" "&amp;IF(AND(E13=$S$15,F13=$V$10),A13,"")&amp;" "&amp;IF(AND(E14=$S$15,F14=$V$10),A14,"")&amp;" "&amp;IF(AND(E15=$S$15,F15=$V$10),A15,"")&amp;" "&amp;IF(AND(E16=$S$15,F16=$V$10),A16,"")&amp;" "&amp;IF(AND(E17=$S$15,F17=$V$10),A17,"")&amp;" "&amp;IF(AND(E18=$S$15,F18=$V$10),A18,"")&amp;" "&amp;IF(AND(E19=$S$15,F19=$V$10),A19,"")&amp;" "&amp;IF(AND(E20=$S$15,F20=$V$10),A20,"")&amp;" "&amp;IF(AND(E21=$S$15,F21=$V$10),A21,"")&amp;" "&amp;IF(AND(E22=$S$15,F22=$V$10),A22,"")&amp;" "&amp;IF(AND(E23=$S$15,F23=$V$10),A23,"")&amp;" "&amp;IF(AND(E24=$S$15,F24=$V$10),A24,"")&amp;" "&amp;IF(AND(E25=$S$15,F25=$V$10),A25,"")&amp;" "&amp;IF(AND(E26=$S$15,F26=$V$10),A26,"")&amp;" "&amp;IF(AND(E27=$S$15,F27=$V$10),A27,"")&amp;" "&amp;IF(AND(E28=$S$15,F28=$V$10),A28,"")&amp;" "&amp;IF(AND(E29=$S$15,F29=$V$10),A29,"")&amp;" "&amp;IF(AND(E30=$S$15,F30=$V$10),A30,"")</f>
        <v xml:space="preserve">     R6  R8 R9           </v>
      </c>
      <c r="N15" s="109" t="str">
        <f>+IF(AND(E11=$S$15,F11=$W$10),A11,"")&amp;" "&amp;IF(AND(E12=$S$15,F12=$W$10),A12,"")&amp;" "&amp;IF(AND(E13=$S$15,F13=$W$10),A13,"")&amp;" "&amp;IF(AND(E14=$S$15,F14=$W$10),A14,"")&amp;" "&amp;IF(AND(E15=$S$15,F15=$W$10),A15,"")&amp;" "&amp;IF(AND(E16=$S$15,F16=$W$10),A16,"")&amp;" "&amp;IF(AND(E17=$S$15,F17=$W$10),A17,"")&amp;" "&amp;IF(AND(E18=$S$15,F18=$W$10),A18,"")&amp;" "&amp;IF(AND(E19=$S$15,F19=$W$10),A19,"")&amp;" "&amp;IF(AND(E20=$S$15,F20=$W$10),A20,"")&amp;" "&amp;IF(AND(E21=$S$15,F21=$W$10),A21,"")&amp;" "&amp;IF(AND(E22=$S$15,F22=$W$10),A22,"")&amp;" "&amp;IF(AND(E23=$S$15,F23=$W$10),A23,"")&amp;" "&amp;IF(AND(E24=$S$15,F24=$W$10),A24,"")&amp;" "&amp;IF(AND(E25=$S$15,F25=$W$10),A25,"")&amp;" "&amp;IF(AND(E26=$S$15,F26=$W$10),A26,"")&amp;" "&amp;IF(AND(E27=$S$15,F27=$W$10),A27,"")&amp;" "&amp;IF(AND(E28=$S$15,F28=$W$10),A28,"")&amp;" "&amp;IF(AND(E29=$S$15,F29=$W$10),A29,"")&amp;" "&amp;IF(AND(E30=$S$15,F30=$W$10),A30,"")</f>
        <v xml:space="preserve">R1 R2   R5               </v>
      </c>
      <c r="O15" s="110" t="str">
        <f>+IF(AND(E11=$S$15,F11=$X$10),A11,"")&amp;" "&amp;IF(AND(E12=$S$15,F12=$X$10),A12,"")&amp;" "&amp;IF(AND(E13=$S$15,F13=$X$10),A13,"")&amp;" "&amp;IF(AND(E14=$S$15,F14=$X$10),A14,"")&amp;" "&amp;IF(AND(E15=$S$15,F15=$X$10),A15,"")&amp;" "&amp;IF(AND(E16=$S$15,F16=$X$10),A16,"")&amp;" "&amp;IF(AND(E17=$S$15,F17=$X$10),A17,"")&amp;" "&amp;IF(AND(E18=$S$15,F18=$X$10),A18,"")&amp;" "&amp;IF(AND(E19=$S$15,F19=$X$10),A19,"")&amp;" "&amp;IF(AND(E20=$S$15,F20=$X$10),A20,"")&amp;" "&amp;IF(AND(E21=$S$15,F21=$X$10),A21,"")&amp;" "&amp;IF(AND(E22=$S$15,F22=$X$10),A22,"")&amp;" "&amp;IF(AND(E23=$S$15,F23=$X$10),A23,"")&amp;" "&amp;IF(AND(E24=$S$15,F24=$X$10),A24,"")&amp;" "&amp;IF(AND(E25=$S$15,F25=$X$10),A25,"")&amp;" "&amp;IF(AND(E26=$S$15,F26=$X$10),A26,"")&amp;" "&amp;IF(AND(E27=$S$15,F27=$X$10),A27,"")&amp;" "&amp;IF(AND(E28=$S$15,F28=$X$10),A28,"")&amp;" "&amp;IF(AND(E29=$S$15,F29=$X$10),A29,"")&amp;" "&amp;IF(AND(E30=$S$15,F30=$X$10),A30,"")</f>
        <v xml:space="preserve">  R3 R4                </v>
      </c>
      <c r="P15" s="96"/>
      <c r="Q15" s="435"/>
      <c r="R15" s="111">
        <v>0.2</v>
      </c>
      <c r="S15" s="112" t="s">
        <v>52</v>
      </c>
      <c r="T15" s="107" t="s">
        <v>83</v>
      </c>
      <c r="U15" s="107" t="s">
        <v>83</v>
      </c>
      <c r="V15" s="108" t="s">
        <v>5</v>
      </c>
      <c r="W15" s="109" t="s">
        <v>82</v>
      </c>
      <c r="X15" s="110" t="s">
        <v>81</v>
      </c>
      <c r="AA15" s="80"/>
      <c r="AB15" s="80"/>
      <c r="AC15" s="92"/>
      <c r="AD15" s="102"/>
      <c r="AE15" s="103"/>
      <c r="AF15" s="100"/>
      <c r="AG15" s="100"/>
      <c r="AH15" s="100"/>
      <c r="AI15" s="113"/>
      <c r="AJ15" s="100"/>
      <c r="AK15" s="92"/>
      <c r="AL15" s="92"/>
    </row>
    <row r="16" spans="1:38" ht="32.25" customHeight="1" x14ac:dyDescent="0.2">
      <c r="A16" s="93" t="str">
        <f>'2 CONTEXTO E IDENTIFICACIÓN'!A16</f>
        <v>R6</v>
      </c>
      <c r="B16" s="94" t="str">
        <f>+'2 CONTEXTO E IDENTIFICACIÓN'!E16</f>
        <v>Posibilidad de pérdida Económica y Reputacional  por la indebida celebración de contratos realizados mediante la modalidad de contratación directa debido al incumplimiento de los requisitos de idoneidad y/o experiencia.</v>
      </c>
      <c r="C16" s="123">
        <f>+'5 VALORACIÓN DEL CONTROL'!S34</f>
        <v>0.12959999999999999</v>
      </c>
      <c r="D16" s="95">
        <f>+'5 VALORACIÓN DEL CONTROL'!T34</f>
        <v>0.60000000000000009</v>
      </c>
      <c r="E16" s="124" t="str">
        <f t="shared" si="0"/>
        <v>Muy Baja</v>
      </c>
      <c r="F16" s="124" t="str">
        <f t="shared" si="1"/>
        <v>Moderado</v>
      </c>
      <c r="G16" s="94" t="str">
        <f t="shared" si="2"/>
        <v>Moderado</v>
      </c>
      <c r="H16" s="96"/>
      <c r="I16" s="96"/>
      <c r="J16" s="96"/>
      <c r="K16" s="96"/>
      <c r="L16" s="96"/>
      <c r="M16" s="96"/>
      <c r="N16" s="96"/>
      <c r="O16" s="96"/>
      <c r="P16" s="96"/>
      <c r="AA16" s="80"/>
      <c r="AB16" s="80"/>
      <c r="AC16" s="92"/>
      <c r="AD16" s="102"/>
      <c r="AE16" s="103"/>
      <c r="AF16" s="100"/>
      <c r="AG16" s="100"/>
      <c r="AH16" s="100"/>
      <c r="AI16" s="100"/>
      <c r="AJ16" s="100"/>
      <c r="AK16" s="92"/>
      <c r="AL16" s="92"/>
    </row>
    <row r="17" spans="1:38" ht="32.25" customHeight="1" x14ac:dyDescent="0.2">
      <c r="A17" s="93" t="str">
        <f>'2 CONTEXTO E IDENTIFICACIÓN'!A17</f>
        <v>R7</v>
      </c>
      <c r="B17" s="94" t="str">
        <f>+'2 CONTEXTO E IDENTIFICACIÓN'!E17</f>
        <v>Posibilidad de pérdida Económica y Reputacional por la  falta de  mantenimiento preventivo a cada equipo tecnologico  Debido a la falta de cronogramas de mantenimiento.</v>
      </c>
      <c r="C17" s="123">
        <f>+'5 VALORACIÓN DEL CONTROL'!S38</f>
        <v>0.216</v>
      </c>
      <c r="D17" s="95">
        <f>+'5 VALORACIÓN DEL CONTROL'!T38</f>
        <v>0.2</v>
      </c>
      <c r="E17" s="124" t="str">
        <f t="shared" si="0"/>
        <v>Baja</v>
      </c>
      <c r="F17" s="124" t="str">
        <f t="shared" si="1"/>
        <v>Leve</v>
      </c>
      <c r="G17" s="94" t="str">
        <f t="shared" si="2"/>
        <v>Bajo</v>
      </c>
      <c r="H17" s="96"/>
      <c r="I17" s="96"/>
      <c r="J17" s="96"/>
      <c r="K17" s="96"/>
      <c r="L17" s="96"/>
      <c r="M17" s="96"/>
      <c r="N17" s="96"/>
      <c r="O17" s="96"/>
      <c r="P17" s="96"/>
      <c r="T17" s="84" t="s">
        <v>85</v>
      </c>
      <c r="V17" s="80"/>
      <c r="W17" s="80"/>
      <c r="X17" s="80"/>
      <c r="Y17" s="80"/>
      <c r="Z17" s="80"/>
      <c r="AA17" s="80"/>
      <c r="AB17" s="80"/>
      <c r="AC17" s="92"/>
      <c r="AD17" s="102"/>
      <c r="AE17" s="92"/>
      <c r="AF17" s="103"/>
      <c r="AG17" s="103"/>
      <c r="AH17" s="103"/>
      <c r="AI17" s="103"/>
      <c r="AJ17" s="103"/>
      <c r="AK17" s="92"/>
      <c r="AL17" s="92"/>
    </row>
    <row r="18" spans="1:38" ht="32.25" customHeight="1" x14ac:dyDescent="0.2">
      <c r="A18" s="93" t="str">
        <f>'2 CONTEXTO E IDENTIFICACIÓN'!A18</f>
        <v>R8</v>
      </c>
      <c r="B18" s="94" t="str">
        <f>+'2 CONTEXTO E IDENTIFICACIÓN'!E18</f>
        <v>Posibilidad de pérdida Económica y Reputacional por falta de realizacion de copias de seguridad Debido a la falta de precaucion por parte del personal</v>
      </c>
      <c r="C18" s="123">
        <f>+'5 VALORACIÓN DEL CONTROL'!S42</f>
        <v>9.0719999999999995E-2</v>
      </c>
      <c r="D18" s="95">
        <f>+'5 VALORACIÓN DEL CONTROL'!T42</f>
        <v>0.6</v>
      </c>
      <c r="E18" s="124" t="str">
        <f t="shared" si="0"/>
        <v>Muy Baja</v>
      </c>
      <c r="F18" s="124" t="str">
        <f t="shared" si="1"/>
        <v>Moderado</v>
      </c>
      <c r="G18" s="94" t="str">
        <f t="shared" si="2"/>
        <v>Moderado</v>
      </c>
      <c r="H18" s="96"/>
      <c r="I18" s="96"/>
      <c r="J18" s="96"/>
      <c r="K18" s="96"/>
      <c r="L18" s="96"/>
      <c r="M18" s="96"/>
      <c r="N18" s="96"/>
      <c r="O18" s="96"/>
      <c r="P18" s="96"/>
      <c r="T18" s="114" t="s">
        <v>81</v>
      </c>
      <c r="V18" s="80"/>
      <c r="W18" s="80"/>
      <c r="X18" s="80"/>
      <c r="Y18" s="80"/>
      <c r="Z18" s="80"/>
      <c r="AA18" s="80"/>
      <c r="AB18" s="80"/>
      <c r="AC18" s="92"/>
      <c r="AD18" s="92"/>
      <c r="AE18" s="92"/>
      <c r="AF18" s="100"/>
      <c r="AG18" s="100"/>
      <c r="AH18" s="100"/>
      <c r="AI18" s="100"/>
      <c r="AJ18" s="100"/>
      <c r="AK18" s="92"/>
      <c r="AL18" s="92"/>
    </row>
    <row r="19" spans="1:38" ht="32.25" customHeight="1" x14ac:dyDescent="0.2">
      <c r="A19" s="93" t="str">
        <f>'2 CONTEXTO E IDENTIFICACIÓN'!A19</f>
        <v>R9</v>
      </c>
      <c r="B19" s="94" t="str">
        <f>+'2 CONTEXTO E IDENTIFICACIÓN'!E19</f>
        <v>Posibilidad de pérdida Reputacional por falta de control y actualizacion de redes sociales debido a poca cultura de socilizacion de tramites y servicios</v>
      </c>
      <c r="C19" s="123">
        <f>+'5 VALORACIÓN DEL CONTROL'!S46</f>
        <v>9.0719999999999995E-2</v>
      </c>
      <c r="D19" s="95">
        <f>+'5 VALORACIÓN DEL CONTROL'!T46</f>
        <v>0.6</v>
      </c>
      <c r="E19" s="124" t="str">
        <f t="shared" si="0"/>
        <v>Muy Baja</v>
      </c>
      <c r="F19" s="124" t="str">
        <f t="shared" si="1"/>
        <v>Moderado</v>
      </c>
      <c r="G19" s="94" t="str">
        <f t="shared" si="2"/>
        <v>Moderado</v>
      </c>
      <c r="H19" s="96"/>
      <c r="I19" s="96"/>
      <c r="J19" s="96"/>
      <c r="K19" s="96"/>
      <c r="L19" s="96"/>
      <c r="M19" s="96"/>
      <c r="N19" s="96"/>
      <c r="O19" s="96"/>
      <c r="P19" s="96"/>
      <c r="T19" s="97" t="s">
        <v>82</v>
      </c>
      <c r="U19" s="80"/>
      <c r="V19" s="80"/>
      <c r="W19" s="80"/>
      <c r="X19" s="80"/>
      <c r="Y19" s="80"/>
      <c r="Z19" s="80"/>
      <c r="AA19" s="80"/>
      <c r="AB19" s="80"/>
      <c r="AC19" s="92"/>
      <c r="AD19" s="92"/>
      <c r="AE19" s="92"/>
      <c r="AF19" s="100"/>
      <c r="AG19" s="100"/>
      <c r="AH19" s="100"/>
      <c r="AI19" s="100"/>
      <c r="AJ19" s="100"/>
      <c r="AK19" s="92"/>
      <c r="AL19" s="92"/>
    </row>
    <row r="20" spans="1:38" ht="32.25" customHeight="1" x14ac:dyDescent="0.2">
      <c r="A20" s="93" t="str">
        <f>'2 CONTEXTO E IDENTIFICACIÓN'!A20</f>
        <v>R10</v>
      </c>
      <c r="B20" s="94" t="str">
        <f>+'2 CONTEXTO E IDENTIFICACIÓN'!E20</f>
        <v>Posibilidad de pérdida Económica y Reputacional por que la información (hechos económicos) no se registra oportunamente antes del cierre del periodo contable. debido al desconocimiento del Marco Normativo del Régimen de Contabilidad Pública para entidades de gobierno.</v>
      </c>
      <c r="C20" s="123">
        <f>+'5 VALORACIÓN DEL CONTROL'!S50</f>
        <v>7.4999999999999997E-2</v>
      </c>
      <c r="D20" s="95">
        <f>+'5 VALORACIÓN DEL CONTROL'!T50</f>
        <v>0.15000000000000002</v>
      </c>
      <c r="E20" s="124" t="str">
        <f t="shared" si="0"/>
        <v>Muy Baja</v>
      </c>
      <c r="F20" s="124" t="str">
        <f t="shared" si="1"/>
        <v>Leve</v>
      </c>
      <c r="G20" s="94" t="str">
        <f t="shared" si="2"/>
        <v>Bajo</v>
      </c>
      <c r="H20" s="96"/>
      <c r="I20" s="96"/>
      <c r="J20" s="96"/>
      <c r="K20" s="96"/>
      <c r="L20" s="96"/>
      <c r="M20" s="96"/>
      <c r="N20" s="96"/>
      <c r="O20" s="96"/>
      <c r="P20" s="96"/>
      <c r="S20" s="115"/>
      <c r="T20" s="101" t="s">
        <v>5</v>
      </c>
      <c r="U20" s="115"/>
      <c r="V20" s="115"/>
      <c r="W20" s="115"/>
      <c r="X20" s="115"/>
      <c r="Y20" s="115"/>
      <c r="Z20" s="115"/>
      <c r="AA20" s="115"/>
      <c r="AB20" s="115"/>
      <c r="AC20" s="92"/>
      <c r="AD20" s="92"/>
      <c r="AE20" s="116"/>
      <c r="AF20" s="116"/>
      <c r="AG20" s="116"/>
      <c r="AH20" s="116"/>
      <c r="AI20" s="116"/>
      <c r="AJ20" s="116"/>
      <c r="AK20" s="92"/>
      <c r="AL20" s="92"/>
    </row>
    <row r="21" spans="1:38" ht="32.25" customHeight="1" x14ac:dyDescent="0.2">
      <c r="A21" s="93" t="str">
        <f>'2 CONTEXTO E IDENTIFICACIÓN'!A21</f>
        <v>R11</v>
      </c>
      <c r="B21" s="94" t="str">
        <f>+'2 CONTEXTO E IDENTIFICACIÓN'!E21</f>
        <v>Posibilidad de pérdida Reputacional y Económica por falta de calendario de informes de las fechas y vencimientos de los diferentes reportes.  Debido a la falta de control para los reportes ante entes de control</v>
      </c>
      <c r="C21" s="123">
        <f>+'5 VALORACIÓN DEL CONTROL'!S54</f>
        <v>0.108</v>
      </c>
      <c r="D21" s="95">
        <f>+'5 VALORACIÓN DEL CONTROL'!T54</f>
        <v>0.2</v>
      </c>
      <c r="E21" s="124" t="str">
        <f t="shared" si="0"/>
        <v>Muy Baja</v>
      </c>
      <c r="F21" s="124" t="str">
        <f t="shared" si="1"/>
        <v>Leve</v>
      </c>
      <c r="G21" s="94" t="str">
        <f t="shared" si="2"/>
        <v>Bajo</v>
      </c>
      <c r="H21" s="96"/>
      <c r="I21" s="96"/>
      <c r="J21" s="96"/>
      <c r="K21" s="96"/>
      <c r="L21" s="96"/>
      <c r="M21" s="96"/>
      <c r="N21" s="96"/>
      <c r="O21" s="96"/>
      <c r="P21" s="96"/>
      <c r="S21" s="115"/>
      <c r="T21" s="105" t="s">
        <v>83</v>
      </c>
      <c r="AA21" s="115"/>
      <c r="AB21" s="115"/>
      <c r="AC21" s="92"/>
      <c r="AD21" s="92"/>
      <c r="AE21" s="92"/>
      <c r="AF21" s="100"/>
      <c r="AG21" s="100"/>
      <c r="AH21" s="100"/>
      <c r="AI21" s="100"/>
      <c r="AJ21" s="100"/>
      <c r="AK21" s="92"/>
      <c r="AL21" s="92"/>
    </row>
    <row r="22" spans="1:38" ht="32.25" customHeight="1" x14ac:dyDescent="0.2">
      <c r="A22" s="93" t="str">
        <f>'2 CONTEXTO E IDENTIFICACIÓN'!A22</f>
        <v>R12</v>
      </c>
      <c r="B22" s="94" t="str">
        <f>+'2 CONTEXTO E IDENTIFICACIÓN'!E22</f>
        <v>Posibilidad de pérdida Económica y Reputacional por falta de vistos buenos y claridad financiera debido a la ausencia de revision y concordancia de datos</v>
      </c>
      <c r="C22" s="123">
        <f>+'5 VALORACIÓN DEL CONTROL'!S58</f>
        <v>0.216</v>
      </c>
      <c r="D22" s="95">
        <f>+'5 VALORACIÓN DEL CONTROL'!T58</f>
        <v>0.15000000000000002</v>
      </c>
      <c r="E22" s="124" t="str">
        <f t="shared" si="0"/>
        <v>Baja</v>
      </c>
      <c r="F22" s="124" t="str">
        <f t="shared" si="1"/>
        <v>Leve</v>
      </c>
      <c r="G22" s="94" t="str">
        <f t="shared" si="2"/>
        <v>Bajo</v>
      </c>
      <c r="H22" s="96"/>
      <c r="I22" s="96"/>
      <c r="J22" s="96"/>
      <c r="K22" s="96"/>
      <c r="L22" s="96"/>
      <c r="M22" s="96"/>
      <c r="N22" s="96"/>
      <c r="O22" s="96"/>
      <c r="P22" s="96"/>
      <c r="Q22" s="117"/>
      <c r="R22" s="117"/>
      <c r="S22" s="115"/>
      <c r="AA22" s="115"/>
      <c r="AB22" s="115"/>
      <c r="AC22" s="92"/>
      <c r="AD22" s="92"/>
      <c r="AE22" s="92"/>
      <c r="AF22" s="100"/>
      <c r="AG22" s="100"/>
      <c r="AH22" s="100"/>
      <c r="AI22" s="100"/>
      <c r="AJ22" s="100"/>
      <c r="AK22" s="92"/>
      <c r="AL22" s="92"/>
    </row>
    <row r="23" spans="1:38" ht="32.25" customHeight="1" x14ac:dyDescent="0.2">
      <c r="A23" s="93" t="str">
        <f>'2 CONTEXTO E IDENTIFICACIÓN'!A23</f>
        <v>R13</v>
      </c>
      <c r="B23" s="94" t="str">
        <f>+'2 CONTEXTO E IDENTIFICACIÓN'!E23</f>
        <v>Posibilidad de pérdida Económica y Reputacional por descuido en la digitalizacion de cuenta debido a la falta de seguimiento y control al momento de realizar los pagos</v>
      </c>
      <c r="C23" s="123">
        <f>+'5 VALORACIÓN DEL CONTROL'!S62</f>
        <v>5.3999999999999999E-2</v>
      </c>
      <c r="D23" s="95">
        <f>+'5 VALORACIÓN DEL CONTROL'!T62</f>
        <v>0.4</v>
      </c>
      <c r="E23" s="124" t="str">
        <f t="shared" si="0"/>
        <v>Muy Baja</v>
      </c>
      <c r="F23" s="124" t="str">
        <f t="shared" si="1"/>
        <v>Menor</v>
      </c>
      <c r="G23" s="94" t="str">
        <f t="shared" si="2"/>
        <v>Bajo</v>
      </c>
      <c r="H23" s="96"/>
      <c r="I23" s="96"/>
      <c r="J23" s="96"/>
      <c r="K23" s="96"/>
      <c r="L23" s="96"/>
      <c r="M23" s="96"/>
      <c r="N23" s="96"/>
      <c r="O23" s="96"/>
      <c r="P23" s="96"/>
      <c r="Q23" s="117"/>
      <c r="R23" s="117"/>
      <c r="S23" s="118"/>
      <c r="AA23" s="115"/>
      <c r="AB23" s="115"/>
      <c r="AC23" s="92"/>
      <c r="AD23" s="113"/>
      <c r="AE23" s="113"/>
      <c r="AF23" s="113"/>
      <c r="AG23" s="113"/>
      <c r="AH23" s="113"/>
      <c r="AI23" s="113"/>
      <c r="AJ23" s="100"/>
      <c r="AK23" s="92"/>
      <c r="AL23" s="92"/>
    </row>
    <row r="24" spans="1:38" ht="32.25" customHeight="1" x14ac:dyDescent="0.2">
      <c r="A24" s="93" t="str">
        <f>'2 CONTEXTO E IDENTIFICACIÓN'!A24</f>
        <v>R14</v>
      </c>
      <c r="B24" s="94" t="str">
        <f>+'2 CONTEXTO E IDENTIFICACIÓN'!E24</f>
        <v xml:space="preserve">Posibilidad de pérdida Reputacional por la Falta de idoneidad del equipo auditor debido al incumplimiento del Plan Anual de Auditoría </v>
      </c>
      <c r="C24" s="123">
        <f>+'5 VALORACIÓN DEL CONTROL'!S66</f>
        <v>0.108</v>
      </c>
      <c r="D24" s="95">
        <f>+'5 VALORACIÓN DEL CONTROL'!T66</f>
        <v>0.2</v>
      </c>
      <c r="E24" s="124" t="str">
        <f t="shared" si="0"/>
        <v>Muy Baja</v>
      </c>
      <c r="F24" s="124" t="str">
        <f t="shared" si="1"/>
        <v>Leve</v>
      </c>
      <c r="G24" s="94" t="str">
        <f t="shared" si="2"/>
        <v>Bajo</v>
      </c>
      <c r="H24" s="96"/>
      <c r="I24" s="96"/>
      <c r="J24" s="96"/>
      <c r="K24" s="96"/>
      <c r="L24" s="96"/>
      <c r="M24" s="96"/>
      <c r="N24" s="96"/>
      <c r="O24" s="96"/>
      <c r="P24" s="96"/>
      <c r="Q24" s="117"/>
      <c r="R24" s="117"/>
      <c r="AC24" s="92"/>
      <c r="AD24" s="119"/>
      <c r="AE24" s="119"/>
      <c r="AF24" s="119"/>
      <c r="AG24" s="119"/>
      <c r="AH24" s="119"/>
      <c r="AI24" s="119"/>
      <c r="AJ24" s="100"/>
      <c r="AK24" s="92"/>
      <c r="AL24" s="92"/>
    </row>
    <row r="25" spans="1:38" ht="32.25" customHeight="1" x14ac:dyDescent="0.2">
      <c r="A25" s="93" t="str">
        <f>'2 CONTEXTO E IDENTIFICACIÓN'!A25</f>
        <v>R15</v>
      </c>
      <c r="B25" s="94" t="str">
        <f>+'2 CONTEXTO E IDENTIFICACIÓN'!E25</f>
        <v>Posibilidad de pérdida Reputacional y Económica por Desconocimiento normativo debido Falta de competencia</v>
      </c>
      <c r="C25" s="123">
        <f>+'5 VALORACIÓN DEL CONTROL'!S70</f>
        <v>7.5600000000000001E-2</v>
      </c>
      <c r="D25" s="95">
        <f>+'5 VALORACIÓN DEL CONTROL'!T70</f>
        <v>0.2</v>
      </c>
      <c r="E25" s="124" t="str">
        <f t="shared" si="0"/>
        <v>Muy Baja</v>
      </c>
      <c r="F25" s="124" t="str">
        <f t="shared" si="1"/>
        <v>Leve</v>
      </c>
      <c r="G25" s="94" t="str">
        <f t="shared" si="2"/>
        <v>Bajo</v>
      </c>
      <c r="H25" s="96"/>
      <c r="I25" s="96"/>
      <c r="J25" s="96"/>
      <c r="K25" s="96"/>
      <c r="L25" s="96"/>
      <c r="M25" s="96"/>
      <c r="N25" s="96"/>
      <c r="O25" s="96"/>
      <c r="P25" s="96"/>
      <c r="Q25" s="117"/>
      <c r="R25" s="117"/>
      <c r="AC25" s="92"/>
      <c r="AD25" s="113"/>
      <c r="AE25" s="113"/>
      <c r="AF25" s="113"/>
      <c r="AG25" s="113"/>
      <c r="AH25" s="113"/>
      <c r="AI25" s="113"/>
      <c r="AJ25" s="100"/>
      <c r="AK25" s="92"/>
      <c r="AL25" s="92"/>
    </row>
    <row r="26" spans="1:38" ht="32.25" customHeight="1" x14ac:dyDescent="0.2">
      <c r="A26" s="93" t="str">
        <f>'2 CONTEXTO E IDENTIFICACIÓN'!A26</f>
        <v>R16</v>
      </c>
      <c r="B26" s="94" t="str">
        <f>+'2 CONTEXTO E IDENTIFICACIÓN'!E26</f>
        <v>Posibilidad de pérdida Reputacional por omisión de resultados de auditoría y/o planes de mejoramiento debido a Falencias del grupo auditor</v>
      </c>
      <c r="C26" s="123">
        <f>+'5 VALORACIÓN DEL CONTROL'!S74</f>
        <v>0.108</v>
      </c>
      <c r="D26" s="95">
        <f>+'5 VALORACIÓN DEL CONTROL'!T74</f>
        <v>0.2</v>
      </c>
      <c r="E26" s="124" t="str">
        <f t="shared" si="0"/>
        <v>Muy Baja</v>
      </c>
      <c r="F26" s="124" t="str">
        <f t="shared" si="1"/>
        <v>Leve</v>
      </c>
      <c r="G26" s="94" t="str">
        <f t="shared" si="2"/>
        <v>Bajo</v>
      </c>
      <c r="H26" s="96"/>
      <c r="I26" s="96"/>
      <c r="J26" s="96"/>
      <c r="K26" s="96"/>
      <c r="L26" s="96"/>
      <c r="M26" s="96"/>
      <c r="N26" s="96"/>
      <c r="O26" s="96"/>
      <c r="P26" s="96"/>
      <c r="AC26" s="92"/>
      <c r="AD26" s="113"/>
      <c r="AE26" s="113"/>
      <c r="AF26" s="113"/>
      <c r="AG26" s="113"/>
      <c r="AH26" s="113"/>
      <c r="AI26" s="113"/>
      <c r="AJ26" s="100"/>
      <c r="AK26" s="92"/>
      <c r="AL26" s="92"/>
    </row>
    <row r="27" spans="1:38" ht="32.25" customHeight="1" x14ac:dyDescent="0.25">
      <c r="A27" s="93" t="str">
        <f>'2 CONTEXTO E IDENTIFICACIÓN'!A27</f>
        <v>R17</v>
      </c>
      <c r="B27" s="94" t="str">
        <f>+'2 CONTEXTO E IDENTIFICACIÓN'!E27</f>
        <v xml:space="preserve">Posibilidad de pérdida Reputacional por respuesta extemporánea o inoportuna de requerimientos por los diferentes procesos implicados debido a Carga de trabajo excesiva </v>
      </c>
      <c r="C27" s="123">
        <f>+'5 VALORACIÓN DEL CONTROL'!S78</f>
        <v>9.0719999999999995E-2</v>
      </c>
      <c r="D27" s="95">
        <f>+'5 VALORACIÓN DEL CONTROL'!T78</f>
        <v>0.2</v>
      </c>
      <c r="E27" s="124" t="str">
        <f t="shared" si="0"/>
        <v>Muy Baja</v>
      </c>
      <c r="F27" s="124" t="str">
        <f t="shared" si="1"/>
        <v>Leve</v>
      </c>
      <c r="G27" s="94" t="str">
        <f t="shared" si="2"/>
        <v>Bajo</v>
      </c>
      <c r="H27" s="96"/>
      <c r="I27" s="96"/>
      <c r="J27" s="96"/>
      <c r="K27" s="96"/>
      <c r="L27" s="96"/>
      <c r="M27" s="96"/>
      <c r="N27" s="96"/>
      <c r="O27" s="96"/>
      <c r="P27" s="96"/>
    </row>
    <row r="28" spans="1:38" ht="32.25" customHeight="1" x14ac:dyDescent="0.25">
      <c r="A28" s="93" t="str">
        <f>'2 CONTEXTO E IDENTIFICACIÓN'!A28</f>
        <v>R18</v>
      </c>
      <c r="B28" s="94" t="str">
        <f>+'2 CONTEXTO E IDENTIFICACIÓN'!E28</f>
        <v xml:space="preserve">  </v>
      </c>
      <c r="C28" s="123" t="str">
        <f>+'5 VALORACIÓN DEL CONTROL'!S82</f>
        <v/>
      </c>
      <c r="D28" s="95" t="str">
        <f>+'5 VALORACIÓN DEL CONTROL'!T82</f>
        <v/>
      </c>
      <c r="E28" s="124" t="str">
        <f t="shared" si="0"/>
        <v/>
      </c>
      <c r="F28" s="124" t="str">
        <f t="shared" si="1"/>
        <v/>
      </c>
      <c r="G28" s="94" t="str">
        <f t="shared" si="2"/>
        <v/>
      </c>
      <c r="H28" s="96"/>
      <c r="I28" s="96"/>
      <c r="J28" s="96"/>
      <c r="K28" s="96"/>
      <c r="L28" s="96"/>
      <c r="M28" s="96"/>
      <c r="N28" s="96"/>
      <c r="O28" s="96"/>
      <c r="P28" s="96"/>
    </row>
    <row r="29" spans="1:38" ht="32.25" customHeight="1" x14ac:dyDescent="0.25">
      <c r="A29" s="93" t="str">
        <f>'2 CONTEXTO E IDENTIFICACIÓN'!A29</f>
        <v>R19</v>
      </c>
      <c r="B29" s="94" t="str">
        <f>+'2 CONTEXTO E IDENTIFICACIÓN'!E29</f>
        <v xml:space="preserve">  </v>
      </c>
      <c r="C29" s="123" t="str">
        <f>+'5 VALORACIÓN DEL CONTROL'!S86</f>
        <v/>
      </c>
      <c r="D29" s="95" t="str">
        <f>+'5 VALORACIÓN DEL CONTROL'!T86</f>
        <v/>
      </c>
      <c r="E29" s="124" t="str">
        <f t="shared" si="0"/>
        <v/>
      </c>
      <c r="F29" s="124" t="str">
        <f t="shared" si="1"/>
        <v/>
      </c>
      <c r="G29" s="94" t="str">
        <f t="shared" si="2"/>
        <v/>
      </c>
      <c r="H29" s="96"/>
      <c r="I29" s="96"/>
      <c r="J29" s="96"/>
      <c r="K29" s="96"/>
      <c r="L29" s="96"/>
      <c r="M29" s="96"/>
      <c r="N29" s="96"/>
      <c r="O29" s="96"/>
      <c r="P29" s="96"/>
    </row>
    <row r="30" spans="1:38" ht="32.25" customHeight="1" x14ac:dyDescent="0.25">
      <c r="A30" s="93" t="str">
        <f>'2 CONTEXTO E IDENTIFICACIÓN'!A30</f>
        <v>R20</v>
      </c>
      <c r="B30" s="94" t="str">
        <f>+'2 CONTEXTO E IDENTIFICACIÓN'!E30</f>
        <v xml:space="preserve">  </v>
      </c>
      <c r="C30" s="123" t="str">
        <f>+'5 VALORACIÓN DEL CONTROL'!S90</f>
        <v/>
      </c>
      <c r="D30" s="95" t="str">
        <f>+'5 VALORACIÓN DEL CONTROL'!T90</f>
        <v/>
      </c>
      <c r="E30" s="124" t="str">
        <f t="shared" si="0"/>
        <v/>
      </c>
      <c r="F30" s="124" t="str">
        <f t="shared" si="1"/>
        <v/>
      </c>
      <c r="G30" s="94" t="str">
        <f t="shared" si="2"/>
        <v/>
      </c>
      <c r="H30" s="96"/>
      <c r="I30" s="96"/>
      <c r="J30" s="96"/>
      <c r="K30" s="96"/>
      <c r="L30" s="96"/>
      <c r="M30" s="96"/>
      <c r="N30" s="96"/>
      <c r="O30" s="96"/>
      <c r="P30" s="96"/>
    </row>
    <row r="31" spans="1:38" ht="14.45" customHeight="1" x14ac:dyDescent="0.25">
      <c r="B31" s="76"/>
      <c r="D31" s="76"/>
      <c r="G31" s="76"/>
      <c r="H31" s="76"/>
      <c r="I31" s="76"/>
      <c r="J31" s="76"/>
      <c r="K31" s="76"/>
      <c r="L31" s="76"/>
      <c r="M31" s="76"/>
      <c r="N31" s="76"/>
      <c r="O31" s="76"/>
      <c r="P31" s="76"/>
      <c r="AA31" s="81"/>
      <c r="AB31" s="81"/>
      <c r="AC31" s="81"/>
      <c r="AD31" s="81"/>
      <c r="AE31" s="81"/>
      <c r="AF31" s="76"/>
      <c r="AG31" s="76"/>
      <c r="AH31" s="76"/>
      <c r="AI31" s="76"/>
      <c r="AJ31" s="76"/>
    </row>
    <row r="32" spans="1:38" ht="39" customHeight="1" x14ac:dyDescent="0.25">
      <c r="B32" s="76"/>
      <c r="D32" s="76"/>
      <c r="G32" s="76"/>
      <c r="H32" s="76"/>
      <c r="I32" s="76"/>
      <c r="J32" s="76"/>
      <c r="K32" s="76"/>
      <c r="L32" s="76"/>
      <c r="M32" s="76"/>
      <c r="N32" s="76"/>
      <c r="O32" s="76"/>
      <c r="P32" s="76"/>
      <c r="AA32" s="81"/>
      <c r="AB32" s="81"/>
      <c r="AC32" s="81"/>
      <c r="AD32" s="81"/>
      <c r="AE32" s="81"/>
      <c r="AF32" s="76"/>
      <c r="AG32" s="76"/>
      <c r="AH32" s="76"/>
      <c r="AI32" s="76"/>
      <c r="AJ32" s="76"/>
    </row>
    <row r="33" spans="3:31" s="76" customFormat="1" ht="19.5" customHeight="1" x14ac:dyDescent="0.25">
      <c r="C33" s="81"/>
      <c r="E33" s="125"/>
      <c r="F33" s="125"/>
      <c r="AA33" s="81"/>
      <c r="AB33" s="81"/>
      <c r="AC33" s="81"/>
      <c r="AD33" s="81"/>
      <c r="AE33" s="81"/>
    </row>
    <row r="34" spans="3:31" s="76" customFormat="1" ht="19.5" customHeight="1" x14ac:dyDescent="0.25">
      <c r="C34" s="81"/>
      <c r="E34" s="125"/>
      <c r="F34" s="125"/>
      <c r="AA34" s="81"/>
      <c r="AB34" s="81"/>
      <c r="AC34" s="81"/>
      <c r="AD34" s="81"/>
      <c r="AE34" s="81"/>
    </row>
    <row r="35" spans="3:31" s="76" customFormat="1" ht="19.5" customHeight="1" x14ac:dyDescent="0.25">
      <c r="C35" s="81"/>
      <c r="E35" s="125"/>
      <c r="F35" s="125"/>
      <c r="AA35" s="81"/>
      <c r="AB35" s="81"/>
      <c r="AC35" s="81"/>
      <c r="AD35" s="81"/>
      <c r="AE35" s="81"/>
    </row>
    <row r="36" spans="3:31" s="76" customFormat="1" ht="19.5" customHeight="1" x14ac:dyDescent="0.25">
      <c r="C36" s="81"/>
      <c r="E36" s="125"/>
      <c r="F36" s="125"/>
      <c r="AA36" s="81"/>
      <c r="AB36" s="81"/>
      <c r="AC36" s="81"/>
      <c r="AD36" s="81"/>
      <c r="AE36" s="81"/>
    </row>
    <row r="37" spans="3:31" s="76" customFormat="1" ht="19.5" customHeight="1" x14ac:dyDescent="0.25">
      <c r="C37" s="81"/>
      <c r="E37" s="125"/>
      <c r="F37" s="125"/>
      <c r="AA37" s="81"/>
      <c r="AB37" s="81"/>
      <c r="AC37" s="81"/>
      <c r="AD37" s="81"/>
      <c r="AE37" s="81"/>
    </row>
  </sheetData>
  <autoFilter ref="A10:AL10">
    <filterColumn colId="29" showButton="0"/>
    <filterColumn colId="30" showButton="0"/>
    <filterColumn colId="31" showButton="0"/>
    <filterColumn colId="32" showButton="0"/>
    <filterColumn colId="33" showButton="0"/>
    <filterColumn colId="34" showButton="0"/>
  </autoFilter>
  <dataConsolidate/>
  <mergeCells count="13">
    <mergeCell ref="I11:I15"/>
    <mergeCell ref="Q11:Q15"/>
    <mergeCell ref="I8:O8"/>
    <mergeCell ref="F1:G1"/>
    <mergeCell ref="F2:G2"/>
    <mergeCell ref="F3:G3"/>
    <mergeCell ref="F4:G4"/>
    <mergeCell ref="A1:A4"/>
    <mergeCell ref="B6:G6"/>
    <mergeCell ref="T8:X8"/>
    <mergeCell ref="E9:G9"/>
    <mergeCell ref="K9:O9"/>
    <mergeCell ref="B1:E4"/>
  </mergeCells>
  <conditionalFormatting sqref="D11:E30">
    <cfRule type="cellIs" dxfId="59" priority="1" operator="equal">
      <formula>$S$15</formula>
    </cfRule>
    <cfRule type="cellIs" dxfId="58" priority="2" operator="equal">
      <formula>$S$14</formula>
    </cfRule>
    <cfRule type="cellIs" dxfId="57" priority="3" operator="equal">
      <formula>$S$13</formula>
    </cfRule>
    <cfRule type="cellIs" dxfId="56" priority="4" operator="equal">
      <formula>$S$12</formula>
    </cfRule>
    <cfRule type="cellIs" dxfId="55" priority="5" operator="equal">
      <formula>$S$11</formula>
    </cfRule>
  </conditionalFormatting>
  <conditionalFormatting sqref="F11:F30">
    <cfRule type="cellIs" dxfId="54" priority="6" operator="equal">
      <formula>$T$10</formula>
    </cfRule>
    <cfRule type="cellIs" dxfId="53" priority="7" operator="equal">
      <formula>$U$10</formula>
    </cfRule>
    <cfRule type="cellIs" dxfId="52" priority="8" operator="equal">
      <formula>$V$10</formula>
    </cfRule>
    <cfRule type="cellIs" dxfId="51" priority="9" operator="equal">
      <formula>$W$10</formula>
    </cfRule>
    <cfRule type="cellIs" dxfId="50" priority="10" operator="equal">
      <formula>$X$10</formula>
    </cfRule>
  </conditionalFormatting>
  <conditionalFormatting sqref="G11:G30">
    <cfRule type="cellIs" dxfId="49" priority="16" operator="equal">
      <formula>$T$18</formula>
    </cfRule>
    <cfRule type="cellIs" dxfId="48" priority="17" operator="equal">
      <formula>$T$19</formula>
    </cfRule>
    <cfRule type="cellIs" dxfId="47" priority="18" operator="equal">
      <formula>$T$20</formula>
    </cfRule>
    <cfRule type="cellIs" dxfId="46" priority="19" operator="equal">
      <formula>$T$21</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10:JJ10"/>
    <dataValidation allowBlank="1" showInputMessage="1" showErrorMessage="1" prompt="La probabilidad se encuentra determinada por una escala de 1 a 3, siendo 1 la menor probabilidad de ocurrencia del riesgo y 3 la mayor probabilidad de  ocurrencia." sqref="JC10"/>
    <dataValidation type="list" allowBlank="1" showInputMessage="1" showErrorMessage="1" sqref="JD11:JJ18">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showGridLines="0" zoomScale="85" zoomScaleNormal="85" workbookViewId="0">
      <pane xSplit="1" ySplit="11" topLeftCell="B12" activePane="bottomRight" state="frozen"/>
      <selection pane="topRight" activeCell="B1" sqref="B1"/>
      <selection pane="bottomLeft" activeCell="A7" sqref="A7"/>
      <selection pane="bottomRight" activeCell="A37" sqref="A37"/>
    </sheetView>
  </sheetViews>
  <sheetFormatPr baseColWidth="10" defaultColWidth="14.28515625" defaultRowHeight="12.75" x14ac:dyDescent="0.25"/>
  <cols>
    <col min="1" max="1" width="12.85546875" style="76" customWidth="1" collapsed="1"/>
    <col min="2" max="2" width="9.140625" style="81" bestFit="1" customWidth="1" collapsed="1"/>
    <col min="3" max="4" width="15.5703125" style="81" customWidth="1" collapsed="1"/>
    <col min="5" max="5" width="19.7109375" style="125" customWidth="1" collapsed="1"/>
    <col min="6" max="6" width="15.5703125" style="125" customWidth="1" collapsed="1"/>
    <col min="7" max="7" width="15.5703125" style="81" customWidth="1" collapsed="1"/>
    <col min="8" max="8" width="3.85546875" style="81" customWidth="1" collapsed="1"/>
    <col min="9" max="9" width="7.42578125" style="81" customWidth="1" collapsed="1"/>
    <col min="10" max="10" width="25" style="81" customWidth="1" collapsed="1"/>
    <col min="11" max="14" width="12.42578125" style="81" customWidth="1" collapsed="1"/>
    <col min="15" max="15" width="20.140625" style="81" customWidth="1" collapsed="1"/>
    <col min="16" max="16" width="3.85546875" style="81" customWidth="1" collapsed="1"/>
    <col min="17" max="17" width="4.85546875" style="76" hidden="1" customWidth="1" collapsed="1"/>
    <col min="18" max="18" width="6.140625" style="76" hidden="1" customWidth="1" collapsed="1"/>
    <col min="19" max="24" width="14" style="76" hidden="1" customWidth="1" collapsed="1"/>
    <col min="25" max="29" width="11.42578125" style="76" customWidth="1" collapsed="1"/>
    <col min="30" max="30" width="5.5703125" style="76" bestFit="1" customWidth="1" collapsed="1"/>
    <col min="31" max="31" width="26.85546875" style="76" customWidth="1" collapsed="1"/>
    <col min="32" max="36" width="22.85546875" style="81" customWidth="1" collapsed="1"/>
    <col min="37" max="37" width="23.42578125" style="76" customWidth="1" collapsed="1"/>
    <col min="38" max="265" width="11.42578125" style="76" customWidth="1" collapsed="1"/>
    <col min="266" max="266" width="12.7109375" style="76" customWidth="1" collapsed="1"/>
    <col min="267" max="267" width="47" style="76" customWidth="1" collapsed="1"/>
    <col min="268" max="268" width="35" style="76" customWidth="1" collapsed="1"/>
    <col min="269" max="16384" width="14.28515625" style="76" collapsed="1"/>
  </cols>
  <sheetData>
    <row r="1" spans="1:38" ht="16.5" customHeight="1" x14ac:dyDescent="0.25">
      <c r="A1" s="387"/>
      <c r="B1" s="391" t="str">
        <f>+'2 CONTEXTO E IDENTIFICACIÓN'!B1</f>
        <v>MAPA RIESGOS OPERATIVOS  POR PROCESOS 2023</v>
      </c>
      <c r="C1" s="391"/>
      <c r="D1" s="391"/>
      <c r="E1" s="391"/>
      <c r="F1" s="391"/>
      <c r="G1" s="391"/>
      <c r="H1" s="391"/>
      <c r="I1" s="391"/>
      <c r="J1" s="391"/>
      <c r="K1" s="391"/>
      <c r="L1" s="391"/>
      <c r="M1" s="391"/>
      <c r="N1" s="391"/>
      <c r="O1" s="300" t="str">
        <f>+'2 CONTEXTO E IDENTIFICACIÓN'!I1</f>
        <v>Código: M-ST-PTM-055</v>
      </c>
    </row>
    <row r="2" spans="1:38" ht="16.5" customHeight="1" x14ac:dyDescent="0.25">
      <c r="A2" s="387"/>
      <c r="B2" s="391"/>
      <c r="C2" s="391"/>
      <c r="D2" s="391"/>
      <c r="E2" s="391"/>
      <c r="F2" s="391"/>
      <c r="G2" s="391"/>
      <c r="H2" s="391"/>
      <c r="I2" s="391"/>
      <c r="J2" s="391"/>
      <c r="K2" s="391"/>
      <c r="L2" s="391"/>
      <c r="M2" s="391"/>
      <c r="N2" s="391"/>
      <c r="O2" s="300" t="str">
        <f>+'2 CONTEXTO E IDENTIFICACIÓN'!I2</f>
        <v>Fecha: 31/01/2022</v>
      </c>
    </row>
    <row r="3" spans="1:38" s="64" customFormat="1" ht="16.5" customHeight="1" x14ac:dyDescent="0.2">
      <c r="A3" s="387"/>
      <c r="B3" s="391"/>
      <c r="C3" s="391"/>
      <c r="D3" s="391"/>
      <c r="E3" s="391"/>
      <c r="F3" s="391"/>
      <c r="G3" s="391"/>
      <c r="H3" s="391"/>
      <c r="I3" s="391"/>
      <c r="J3" s="391"/>
      <c r="K3" s="391"/>
      <c r="L3" s="391"/>
      <c r="M3" s="391"/>
      <c r="N3" s="391"/>
      <c r="O3" s="300" t="str">
        <f>+'2 CONTEXTO E IDENTIFICACIÓN'!I3</f>
        <v>Versión: 001</v>
      </c>
      <c r="AF3" s="65"/>
      <c r="AG3" s="65"/>
      <c r="AH3" s="65"/>
      <c r="AI3" s="65"/>
      <c r="AJ3" s="65"/>
    </row>
    <row r="4" spans="1:38" s="64" customFormat="1" ht="16.5" customHeight="1" x14ac:dyDescent="0.2">
      <c r="A4" s="388"/>
      <c r="B4" s="391"/>
      <c r="C4" s="391"/>
      <c r="D4" s="391"/>
      <c r="E4" s="391"/>
      <c r="F4" s="391"/>
      <c r="G4" s="391"/>
      <c r="H4" s="391"/>
      <c r="I4" s="391"/>
      <c r="J4" s="391"/>
      <c r="K4" s="391"/>
      <c r="L4" s="391"/>
      <c r="M4" s="391"/>
      <c r="N4" s="391"/>
      <c r="O4" s="300" t="str">
        <f>+'2 CONTEXTO E IDENTIFICACIÓN'!I4</f>
        <v>Página:</v>
      </c>
      <c r="P4" s="66"/>
      <c r="AF4" s="65"/>
      <c r="AG4" s="65"/>
      <c r="AH4" s="65"/>
      <c r="AI4" s="65"/>
      <c r="AJ4" s="65"/>
    </row>
    <row r="5" spans="1:38" s="64" customFormat="1" x14ac:dyDescent="0.2">
      <c r="A5" s="68"/>
      <c r="B5" s="66"/>
      <c r="C5" s="66"/>
      <c r="D5" s="66"/>
      <c r="E5" s="206"/>
      <c r="F5" s="206"/>
      <c r="G5" s="66"/>
      <c r="H5" s="66"/>
      <c r="O5" s="67"/>
      <c r="P5" s="66"/>
      <c r="AF5" s="65"/>
      <c r="AG5" s="65"/>
      <c r="AH5" s="65"/>
      <c r="AI5" s="65"/>
      <c r="AJ5" s="65"/>
    </row>
    <row r="6" spans="1:38" s="64" customFormat="1" ht="17.45" customHeight="1" x14ac:dyDescent="0.2">
      <c r="A6" s="19" t="s">
        <v>151</v>
      </c>
      <c r="B6" s="385" t="str">
        <f>+IF('2 CONTEXTO E IDENTIFICACIÓN'!$B$6="","",'2 CONTEXTO E IDENTIFICACIÓN'!$B$6)</f>
        <v>FOMVIVIENDA</v>
      </c>
      <c r="C6" s="385"/>
      <c r="D6" s="385"/>
      <c r="E6" s="385"/>
      <c r="F6" s="385"/>
      <c r="G6" s="385"/>
      <c r="H6" s="385"/>
      <c r="I6" s="385"/>
      <c r="J6" s="385"/>
      <c r="K6" s="385"/>
      <c r="L6" s="385"/>
      <c r="M6" s="385"/>
      <c r="N6" s="385"/>
      <c r="O6" s="385"/>
      <c r="P6" s="66"/>
      <c r="AF6" s="65"/>
      <c r="AG6" s="65"/>
      <c r="AH6" s="65"/>
      <c r="AI6" s="65"/>
      <c r="AJ6" s="65"/>
    </row>
    <row r="7" spans="1:38" s="64" customFormat="1" ht="17.45" customHeight="1" x14ac:dyDescent="0.2">
      <c r="A7" s="206"/>
      <c r="B7" s="206"/>
      <c r="C7" s="206"/>
      <c r="D7" s="206"/>
      <c r="E7" s="206"/>
      <c r="F7" s="206"/>
      <c r="G7" s="66"/>
      <c r="H7" s="66"/>
      <c r="I7" s="207"/>
      <c r="J7" s="207"/>
      <c r="K7" s="208"/>
      <c r="L7" s="208"/>
      <c r="M7" s="208"/>
      <c r="N7" s="67"/>
      <c r="O7" s="67"/>
      <c r="P7" s="66"/>
      <c r="AF7" s="65"/>
      <c r="AG7" s="65"/>
      <c r="AH7" s="65"/>
      <c r="AI7" s="65"/>
      <c r="AJ7" s="65"/>
    </row>
    <row r="8" spans="1:38" s="64" customFormat="1" ht="15" thickBot="1" x14ac:dyDescent="0.25">
      <c r="D8" s="63"/>
      <c r="E8" s="63"/>
      <c r="F8" s="121"/>
      <c r="AF8" s="65"/>
      <c r="AG8" s="65"/>
      <c r="AH8" s="65"/>
      <c r="AI8" s="65"/>
      <c r="AJ8" s="65"/>
    </row>
    <row r="9" spans="1:38" s="64" customFormat="1" ht="13.5" thickBot="1" x14ac:dyDescent="0.25">
      <c r="A9" s="436" t="s">
        <v>20</v>
      </c>
      <c r="B9" s="437"/>
      <c r="C9" s="437"/>
      <c r="D9" s="437"/>
      <c r="E9" s="437"/>
      <c r="F9" s="437"/>
      <c r="G9" s="438"/>
      <c r="I9" s="436" t="s">
        <v>21</v>
      </c>
      <c r="J9" s="437"/>
      <c r="K9" s="437"/>
      <c r="L9" s="437"/>
      <c r="M9" s="437"/>
      <c r="N9" s="437"/>
      <c r="O9" s="438"/>
      <c r="R9" s="69"/>
      <c r="S9" s="70"/>
      <c r="T9" s="389" t="s">
        <v>84</v>
      </c>
      <c r="U9" s="389"/>
      <c r="V9" s="389"/>
      <c r="W9" s="389"/>
      <c r="X9" s="390"/>
      <c r="AF9" s="65"/>
      <c r="AG9" s="65"/>
      <c r="AH9" s="65"/>
      <c r="AI9" s="65"/>
      <c r="AJ9" s="65"/>
    </row>
    <row r="10" spans="1:38" x14ac:dyDescent="0.25">
      <c r="A10" s="74"/>
      <c r="B10" s="75"/>
      <c r="C10" s="389" t="s">
        <v>84</v>
      </c>
      <c r="D10" s="389"/>
      <c r="E10" s="389"/>
      <c r="F10" s="389"/>
      <c r="G10" s="390"/>
      <c r="H10" s="73"/>
      <c r="I10" s="74"/>
      <c r="J10" s="75"/>
      <c r="K10" s="389" t="s">
        <v>84</v>
      </c>
      <c r="L10" s="389"/>
      <c r="M10" s="389"/>
      <c r="N10" s="389"/>
      <c r="O10" s="390"/>
      <c r="P10" s="73"/>
      <c r="R10" s="77"/>
      <c r="T10" s="78">
        <v>0.2</v>
      </c>
      <c r="U10" s="78">
        <v>0.4</v>
      </c>
      <c r="V10" s="78">
        <v>0.6</v>
      </c>
      <c r="W10" s="78">
        <v>0.8</v>
      </c>
      <c r="X10" s="79">
        <v>1</v>
      </c>
      <c r="Y10" s="80"/>
      <c r="Z10" s="80"/>
      <c r="AA10" s="80"/>
      <c r="AB10" s="80"/>
      <c r="AC10" s="80"/>
      <c r="AD10" s="80"/>
      <c r="AE10" s="80"/>
    </row>
    <row r="11" spans="1:38" x14ac:dyDescent="0.2">
      <c r="A11" s="77"/>
      <c r="B11" s="86"/>
      <c r="C11" s="87" t="s">
        <v>62</v>
      </c>
      <c r="D11" s="87" t="s">
        <v>7</v>
      </c>
      <c r="E11" s="87" t="s">
        <v>5</v>
      </c>
      <c r="F11" s="87" t="s">
        <v>6</v>
      </c>
      <c r="G11" s="88" t="s">
        <v>70</v>
      </c>
      <c r="H11" s="73"/>
      <c r="I11" s="77"/>
      <c r="J11" s="86"/>
      <c r="K11" s="87" t="s">
        <v>62</v>
      </c>
      <c r="L11" s="87" t="s">
        <v>7</v>
      </c>
      <c r="M11" s="87" t="s">
        <v>5</v>
      </c>
      <c r="N11" s="87" t="s">
        <v>6</v>
      </c>
      <c r="O11" s="88" t="s">
        <v>70</v>
      </c>
      <c r="P11" s="73"/>
      <c r="R11" s="77"/>
      <c r="S11" s="89"/>
      <c r="T11" s="90" t="s">
        <v>62</v>
      </c>
      <c r="U11" s="90" t="s">
        <v>7</v>
      </c>
      <c r="V11" s="90" t="s">
        <v>5</v>
      </c>
      <c r="W11" s="90" t="s">
        <v>6</v>
      </c>
      <c r="X11" s="91" t="s">
        <v>70</v>
      </c>
      <c r="AA11" s="80"/>
      <c r="AB11" s="80"/>
      <c r="AC11" s="92"/>
      <c r="AD11" s="92"/>
      <c r="AE11" s="92"/>
      <c r="AF11" s="92"/>
      <c r="AG11" s="92"/>
      <c r="AH11" s="92"/>
      <c r="AI11" s="92"/>
      <c r="AJ11" s="92"/>
      <c r="AK11" s="92"/>
      <c r="AL11" s="92"/>
    </row>
    <row r="12" spans="1:38" ht="55.5" customHeight="1" x14ac:dyDescent="0.2">
      <c r="A12" s="395" t="s">
        <v>51</v>
      </c>
      <c r="B12" s="87" t="s">
        <v>59</v>
      </c>
      <c r="C12" s="97" t="str">
        <f>+'4 MAPA CALOR INHERENTE'!I11</f>
        <v xml:space="preserve">                   </v>
      </c>
      <c r="D12" s="97" t="str">
        <f>+'4 MAPA CALOR INHERENTE'!J11</f>
        <v xml:space="preserve">                   </v>
      </c>
      <c r="E12" s="97" t="str">
        <f>+'4 MAPA CALOR INHERENTE'!K11</f>
        <v xml:space="preserve">                   </v>
      </c>
      <c r="F12" s="97" t="str">
        <f>+'4 MAPA CALOR INHERENTE'!L11</f>
        <v xml:space="preserve">                   </v>
      </c>
      <c r="G12" s="98" t="str">
        <f>+'4 MAPA CALOR INHERENTE'!M11</f>
        <v xml:space="preserve">                   </v>
      </c>
      <c r="H12" s="96"/>
      <c r="I12" s="395" t="s">
        <v>51</v>
      </c>
      <c r="J12" s="87" t="s">
        <v>59</v>
      </c>
      <c r="K12" s="97" t="str">
        <f>+'6 MAPA CALOR RESIDUAL'!K11</f>
        <v xml:space="preserve">                   </v>
      </c>
      <c r="L12" s="97" t="str">
        <f>+'6 MAPA CALOR RESIDUAL'!L11</f>
        <v xml:space="preserve">                   </v>
      </c>
      <c r="M12" s="97" t="str">
        <f>+'6 MAPA CALOR RESIDUAL'!M11</f>
        <v xml:space="preserve">                   </v>
      </c>
      <c r="N12" s="97" t="str">
        <f>+'6 MAPA CALOR RESIDUAL'!N11</f>
        <v xml:space="preserve">                   </v>
      </c>
      <c r="O12" s="98" t="str">
        <f>+'6 MAPA CALOR RESIDUAL'!O11</f>
        <v xml:space="preserve">                   </v>
      </c>
      <c r="P12" s="96"/>
      <c r="Q12" s="435" t="s">
        <v>51</v>
      </c>
      <c r="R12" s="99">
        <v>1</v>
      </c>
      <c r="S12" s="90" t="s">
        <v>59</v>
      </c>
      <c r="T12" s="97" t="s">
        <v>82</v>
      </c>
      <c r="U12" s="97" t="s">
        <v>82</v>
      </c>
      <c r="V12" s="97" t="s">
        <v>82</v>
      </c>
      <c r="W12" s="97" t="s">
        <v>82</v>
      </c>
      <c r="X12" s="98" t="s">
        <v>81</v>
      </c>
      <c r="AA12" s="80"/>
      <c r="AB12" s="80"/>
      <c r="AC12" s="92"/>
      <c r="AD12" s="92"/>
      <c r="AE12" s="92"/>
      <c r="AF12" s="100"/>
      <c r="AG12" s="100"/>
      <c r="AH12" s="100"/>
      <c r="AI12" s="100"/>
      <c r="AJ12" s="100"/>
      <c r="AK12" s="92"/>
      <c r="AL12" s="92"/>
    </row>
    <row r="13" spans="1:38" ht="55.5" customHeight="1" x14ac:dyDescent="0.2">
      <c r="A13" s="395"/>
      <c r="B13" s="87" t="s">
        <v>58</v>
      </c>
      <c r="C13" s="101" t="str">
        <f>+'4 MAPA CALOR INHERENTE'!I12</f>
        <v xml:space="preserve">                   </v>
      </c>
      <c r="D13" s="101" t="str">
        <f>+'4 MAPA CALOR INHERENTE'!J12</f>
        <v xml:space="preserve">                   </v>
      </c>
      <c r="E13" s="97" t="str">
        <f>+'4 MAPA CALOR INHERENTE'!K12</f>
        <v xml:space="preserve">                   </v>
      </c>
      <c r="F13" s="97" t="str">
        <f>+'4 MAPA CALOR INHERENTE'!L12</f>
        <v xml:space="preserve">                   </v>
      </c>
      <c r="G13" s="98" t="str">
        <f>+'4 MAPA CALOR INHERENTE'!M12</f>
        <v xml:space="preserve">                   </v>
      </c>
      <c r="H13" s="96"/>
      <c r="I13" s="395"/>
      <c r="J13" s="87" t="s">
        <v>58</v>
      </c>
      <c r="K13" s="101" t="str">
        <f>+'6 MAPA CALOR RESIDUAL'!K12</f>
        <v xml:space="preserve">                   </v>
      </c>
      <c r="L13" s="101" t="str">
        <f>+'6 MAPA CALOR RESIDUAL'!L12</f>
        <v xml:space="preserve">                   </v>
      </c>
      <c r="M13" s="97" t="str">
        <f>+'6 MAPA CALOR RESIDUAL'!M12</f>
        <v xml:space="preserve">                   </v>
      </c>
      <c r="N13" s="97" t="str">
        <f>+'6 MAPA CALOR RESIDUAL'!N12</f>
        <v xml:space="preserve">                   </v>
      </c>
      <c r="O13" s="98" t="str">
        <f>+'6 MAPA CALOR RESIDUAL'!O12</f>
        <v xml:space="preserve">                   </v>
      </c>
      <c r="P13" s="96"/>
      <c r="Q13" s="435"/>
      <c r="R13" s="99">
        <v>0.8</v>
      </c>
      <c r="S13" s="90" t="s">
        <v>58</v>
      </c>
      <c r="T13" s="101" t="s">
        <v>5</v>
      </c>
      <c r="U13" s="101" t="s">
        <v>5</v>
      </c>
      <c r="V13" s="97" t="s">
        <v>82</v>
      </c>
      <c r="W13" s="97" t="s">
        <v>82</v>
      </c>
      <c r="X13" s="98" t="s">
        <v>81</v>
      </c>
      <c r="AA13" s="80"/>
      <c r="AB13" s="80"/>
      <c r="AC13" s="92"/>
      <c r="AD13" s="102"/>
      <c r="AE13" s="103"/>
      <c r="AF13" s="100"/>
      <c r="AG13" s="100"/>
      <c r="AH13" s="100"/>
      <c r="AI13" s="100"/>
      <c r="AJ13" s="100"/>
      <c r="AK13" s="92"/>
      <c r="AL13" s="92"/>
    </row>
    <row r="14" spans="1:38" ht="55.5" customHeight="1" x14ac:dyDescent="0.2">
      <c r="A14" s="395"/>
      <c r="B14" s="87" t="s">
        <v>56</v>
      </c>
      <c r="C14" s="101" t="str">
        <f>+'4 MAPA CALOR INHERENTE'!I13</f>
        <v xml:space="preserve">      R7   R10 R11 R12  R14 R15 R16 R17   </v>
      </c>
      <c r="D14" s="101" t="str">
        <f>+'4 MAPA CALOR INHERENTE'!J13</f>
        <v xml:space="preserve">            R13       </v>
      </c>
      <c r="E14" s="101" t="str">
        <f>+'4 MAPA CALOR INHERENTE'!K13</f>
        <v xml:space="preserve">       R8 R9           </v>
      </c>
      <c r="F14" s="97" t="str">
        <f>+'4 MAPA CALOR INHERENTE'!L13</f>
        <v xml:space="preserve">R1 R2   R5 R6              </v>
      </c>
      <c r="G14" s="98" t="str">
        <f>+'4 MAPA CALOR INHERENTE'!M13</f>
        <v xml:space="preserve">  R3 R4                </v>
      </c>
      <c r="H14" s="96"/>
      <c r="I14" s="395"/>
      <c r="J14" s="87" t="s">
        <v>56</v>
      </c>
      <c r="K14" s="101" t="str">
        <f>+'6 MAPA CALOR RESIDUAL'!K13</f>
        <v xml:space="preserve">                   </v>
      </c>
      <c r="L14" s="101" t="str">
        <f>+'6 MAPA CALOR RESIDUAL'!L13</f>
        <v xml:space="preserve">                   </v>
      </c>
      <c r="M14" s="101" t="str">
        <f>+'6 MAPA CALOR RESIDUAL'!M13</f>
        <v xml:space="preserve">                   </v>
      </c>
      <c r="N14" s="97" t="str">
        <f>+'6 MAPA CALOR RESIDUAL'!N13</f>
        <v xml:space="preserve">                   </v>
      </c>
      <c r="O14" s="98" t="str">
        <f>+'6 MAPA CALOR RESIDUAL'!O13</f>
        <v xml:space="preserve">                   </v>
      </c>
      <c r="P14" s="96"/>
      <c r="Q14" s="435"/>
      <c r="R14" s="99">
        <v>0.6</v>
      </c>
      <c r="S14" s="90" t="s">
        <v>56</v>
      </c>
      <c r="T14" s="101" t="s">
        <v>5</v>
      </c>
      <c r="U14" s="101" t="s">
        <v>5</v>
      </c>
      <c r="V14" s="101" t="s">
        <v>5</v>
      </c>
      <c r="W14" s="97" t="s">
        <v>82</v>
      </c>
      <c r="X14" s="98" t="s">
        <v>81</v>
      </c>
      <c r="AA14" s="80"/>
      <c r="AB14" s="80"/>
      <c r="AC14" s="92"/>
      <c r="AD14" s="102"/>
      <c r="AE14" s="103"/>
      <c r="AF14" s="100"/>
      <c r="AG14" s="100"/>
      <c r="AH14" s="100"/>
      <c r="AI14" s="100"/>
      <c r="AJ14" s="104"/>
      <c r="AK14" s="92"/>
      <c r="AL14" s="92"/>
    </row>
    <row r="15" spans="1:38" ht="55.5" customHeight="1" x14ac:dyDescent="0.2">
      <c r="A15" s="395"/>
      <c r="B15" s="87" t="s">
        <v>54</v>
      </c>
      <c r="C15" s="105" t="str">
        <f>+'4 MAPA CALOR INHERENTE'!I14</f>
        <v xml:space="preserve">                   </v>
      </c>
      <c r="D15" s="101" t="str">
        <f>+'4 MAPA CALOR INHERENTE'!J14</f>
        <v xml:space="preserve">                   </v>
      </c>
      <c r="E15" s="101" t="str">
        <f>+'4 MAPA CALOR INHERENTE'!K14</f>
        <v xml:space="preserve">                   </v>
      </c>
      <c r="F15" s="97" t="str">
        <f>+'4 MAPA CALOR INHERENTE'!L14</f>
        <v xml:space="preserve">                   </v>
      </c>
      <c r="G15" s="98" t="str">
        <f>+'4 MAPA CALOR INHERENTE'!M14</f>
        <v xml:space="preserve">                   </v>
      </c>
      <c r="H15" s="96"/>
      <c r="I15" s="395"/>
      <c r="J15" s="87" t="s">
        <v>54</v>
      </c>
      <c r="K15" s="105" t="str">
        <f>+'6 MAPA CALOR RESIDUAL'!K14</f>
        <v xml:space="preserve">      R7     R12        </v>
      </c>
      <c r="L15" s="101" t="str">
        <f>+'6 MAPA CALOR RESIDUAL'!L14</f>
        <v xml:space="preserve">                   </v>
      </c>
      <c r="M15" s="101" t="str">
        <f>+'6 MAPA CALOR RESIDUAL'!M14</f>
        <v xml:space="preserve">                   </v>
      </c>
      <c r="N15" s="97" t="str">
        <f>+'6 MAPA CALOR RESIDUAL'!N14</f>
        <v xml:space="preserve">                   </v>
      </c>
      <c r="O15" s="98" t="str">
        <f>+'6 MAPA CALOR RESIDUAL'!O14</f>
        <v xml:space="preserve">                   </v>
      </c>
      <c r="P15" s="96"/>
      <c r="Q15" s="435"/>
      <c r="R15" s="99">
        <v>0.4</v>
      </c>
      <c r="S15" s="90" t="s">
        <v>54</v>
      </c>
      <c r="T15" s="105" t="s">
        <v>83</v>
      </c>
      <c r="U15" s="101" t="s">
        <v>5</v>
      </c>
      <c r="V15" s="101" t="s">
        <v>5</v>
      </c>
      <c r="W15" s="97" t="s">
        <v>82</v>
      </c>
      <c r="X15" s="98" t="s">
        <v>81</v>
      </c>
      <c r="AA15" s="80"/>
      <c r="AB15" s="80"/>
      <c r="AC15" s="92"/>
      <c r="AD15" s="102"/>
      <c r="AE15" s="103"/>
      <c r="AF15" s="100"/>
      <c r="AG15" s="100"/>
      <c r="AH15" s="100"/>
      <c r="AI15" s="104"/>
      <c r="AJ15" s="100"/>
      <c r="AK15" s="92"/>
      <c r="AL15" s="92"/>
    </row>
    <row r="16" spans="1:38" ht="55.5" customHeight="1" thickBot="1" x14ac:dyDescent="0.25">
      <c r="A16" s="396"/>
      <c r="B16" s="106" t="s">
        <v>52</v>
      </c>
      <c r="C16" s="107" t="str">
        <f>+'4 MAPA CALOR INHERENTE'!I15</f>
        <v xml:space="preserve">                   </v>
      </c>
      <c r="D16" s="107" t="str">
        <f>+'4 MAPA CALOR INHERENTE'!J15</f>
        <v xml:space="preserve">                   </v>
      </c>
      <c r="E16" s="108" t="str">
        <f>+'4 MAPA CALOR INHERENTE'!K15</f>
        <v xml:space="preserve">                   </v>
      </c>
      <c r="F16" s="109" t="str">
        <f>+'4 MAPA CALOR INHERENTE'!L15</f>
        <v xml:space="preserve">                   </v>
      </c>
      <c r="G16" s="110" t="str">
        <f>+'4 MAPA CALOR INHERENTE'!M15</f>
        <v xml:space="preserve">                   </v>
      </c>
      <c r="H16" s="96"/>
      <c r="I16" s="396"/>
      <c r="J16" s="106" t="s">
        <v>52</v>
      </c>
      <c r="K16" s="107" t="str">
        <f>+'6 MAPA CALOR RESIDUAL'!K15</f>
        <v xml:space="preserve">         R10 R11   R14 R15 R16 R17   </v>
      </c>
      <c r="L16" s="107" t="str">
        <f>+'6 MAPA CALOR RESIDUAL'!L15</f>
        <v xml:space="preserve">            R13       </v>
      </c>
      <c r="M16" s="108" t="str">
        <f>+'6 MAPA CALOR RESIDUAL'!M15</f>
        <v xml:space="preserve">     R6  R8 R9           </v>
      </c>
      <c r="N16" s="109" t="str">
        <f>+'6 MAPA CALOR RESIDUAL'!N15</f>
        <v xml:space="preserve">R1 R2   R5               </v>
      </c>
      <c r="O16" s="110" t="str">
        <f>+'6 MAPA CALOR RESIDUAL'!O15</f>
        <v xml:space="preserve">  R3 R4                </v>
      </c>
      <c r="P16" s="96"/>
      <c r="Q16" s="435"/>
      <c r="R16" s="111">
        <v>0.2</v>
      </c>
      <c r="S16" s="112" t="s">
        <v>52</v>
      </c>
      <c r="T16" s="107" t="s">
        <v>83</v>
      </c>
      <c r="U16" s="107" t="s">
        <v>83</v>
      </c>
      <c r="V16" s="108" t="s">
        <v>5</v>
      </c>
      <c r="W16" s="109" t="s">
        <v>82</v>
      </c>
      <c r="X16" s="110" t="s">
        <v>81</v>
      </c>
      <c r="AA16" s="80"/>
      <c r="AB16" s="80"/>
      <c r="AC16" s="92"/>
      <c r="AD16" s="102"/>
      <c r="AE16" s="103"/>
      <c r="AF16" s="100"/>
      <c r="AG16" s="100"/>
      <c r="AH16" s="100"/>
      <c r="AI16" s="113"/>
      <c r="AJ16" s="100"/>
      <c r="AK16" s="92"/>
      <c r="AL16" s="92"/>
    </row>
    <row r="17" spans="1:38" x14ac:dyDescent="0.2">
      <c r="A17" s="81"/>
      <c r="B17" s="96"/>
      <c r="C17" s="185"/>
      <c r="D17" s="186"/>
      <c r="E17" s="187"/>
      <c r="F17" s="187"/>
      <c r="G17" s="96"/>
      <c r="H17" s="96"/>
      <c r="I17" s="96"/>
      <c r="J17" s="96"/>
      <c r="K17" s="96"/>
      <c r="L17" s="96"/>
      <c r="M17" s="96"/>
      <c r="N17" s="96"/>
      <c r="O17" s="96"/>
      <c r="P17" s="96"/>
      <c r="AA17" s="80"/>
      <c r="AB17" s="80"/>
      <c r="AC17" s="92"/>
      <c r="AD17" s="102"/>
      <c r="AE17" s="103"/>
      <c r="AF17" s="100"/>
      <c r="AG17" s="100"/>
      <c r="AH17" s="100"/>
      <c r="AI17" s="100"/>
      <c r="AJ17" s="100"/>
      <c r="AK17" s="92"/>
      <c r="AL17" s="92"/>
    </row>
    <row r="18" spans="1:38" ht="25.5" x14ac:dyDescent="0.2">
      <c r="A18" s="81"/>
      <c r="B18" s="96"/>
      <c r="C18" s="185"/>
      <c r="D18" s="186"/>
      <c r="E18" s="187"/>
      <c r="F18" s="187"/>
      <c r="G18" s="96"/>
      <c r="H18" s="96"/>
      <c r="I18" s="96"/>
      <c r="J18" s="96"/>
      <c r="K18" s="96"/>
      <c r="L18" s="96"/>
      <c r="M18" s="96"/>
      <c r="N18" s="96"/>
      <c r="O18" s="96"/>
      <c r="P18" s="96"/>
      <c r="T18" s="84" t="s">
        <v>85</v>
      </c>
      <c r="V18" s="80"/>
      <c r="W18" s="80"/>
      <c r="X18" s="80"/>
      <c r="Y18" s="80"/>
      <c r="Z18" s="80"/>
      <c r="AA18" s="80"/>
      <c r="AB18" s="80"/>
      <c r="AC18" s="92"/>
      <c r="AD18" s="102"/>
      <c r="AE18" s="92"/>
      <c r="AF18" s="103"/>
      <c r="AG18" s="103"/>
      <c r="AH18" s="103"/>
      <c r="AI18" s="103"/>
      <c r="AJ18" s="103"/>
      <c r="AK18" s="92"/>
      <c r="AL18" s="92"/>
    </row>
    <row r="19" spans="1:38" x14ac:dyDescent="0.2">
      <c r="A19" s="81"/>
      <c r="B19" s="96"/>
      <c r="C19" s="185"/>
      <c r="D19" s="186"/>
      <c r="E19" s="187"/>
      <c r="F19" s="187"/>
      <c r="G19" s="96"/>
      <c r="H19" s="96"/>
      <c r="I19" s="96"/>
      <c r="J19" s="96"/>
      <c r="K19" s="96"/>
      <c r="L19" s="96"/>
      <c r="M19" s="96"/>
      <c r="N19" s="96"/>
      <c r="O19" s="96"/>
      <c r="P19" s="96"/>
      <c r="T19" s="114" t="s">
        <v>81</v>
      </c>
      <c r="V19" s="80"/>
      <c r="W19" s="80"/>
      <c r="X19" s="80"/>
      <c r="Y19" s="80"/>
      <c r="Z19" s="80"/>
      <c r="AA19" s="80"/>
      <c r="AB19" s="80"/>
      <c r="AC19" s="92"/>
      <c r="AD19" s="92"/>
      <c r="AE19" s="92"/>
      <c r="AF19" s="100"/>
      <c r="AG19" s="100"/>
      <c r="AH19" s="100"/>
      <c r="AI19" s="100"/>
      <c r="AJ19" s="100"/>
      <c r="AK19" s="92"/>
      <c r="AL19" s="92"/>
    </row>
    <row r="20" spans="1:38" x14ac:dyDescent="0.2">
      <c r="A20" s="81"/>
      <c r="B20" s="96"/>
      <c r="C20" s="185"/>
      <c r="D20" s="186"/>
      <c r="E20" s="187"/>
      <c r="F20" s="187"/>
      <c r="G20" s="96"/>
      <c r="H20" s="96"/>
      <c r="I20" s="96"/>
      <c r="J20" s="96"/>
      <c r="K20" s="96"/>
      <c r="L20" s="96"/>
      <c r="M20" s="96"/>
      <c r="N20" s="96"/>
      <c r="O20" s="96"/>
      <c r="P20" s="96"/>
      <c r="T20" s="97" t="s">
        <v>82</v>
      </c>
      <c r="U20" s="80"/>
      <c r="V20" s="80"/>
      <c r="W20" s="80"/>
      <c r="X20" s="80"/>
      <c r="Y20" s="80"/>
      <c r="Z20" s="80"/>
      <c r="AA20" s="80"/>
      <c r="AB20" s="80"/>
      <c r="AC20" s="92"/>
      <c r="AD20" s="92"/>
      <c r="AE20" s="92"/>
      <c r="AF20" s="100"/>
      <c r="AG20" s="100"/>
      <c r="AH20" s="100"/>
      <c r="AI20" s="100"/>
      <c r="AJ20" s="100"/>
      <c r="AK20" s="92"/>
      <c r="AL20" s="92"/>
    </row>
    <row r="21" spans="1:38" x14ac:dyDescent="0.2">
      <c r="A21" s="81"/>
      <c r="B21" s="96"/>
      <c r="C21" s="185"/>
      <c r="D21" s="186"/>
      <c r="E21" s="187"/>
      <c r="F21" s="187"/>
      <c r="G21" s="96"/>
      <c r="H21" s="96"/>
      <c r="I21" s="96"/>
      <c r="J21" s="96"/>
      <c r="K21" s="96"/>
      <c r="L21" s="96"/>
      <c r="M21" s="96"/>
      <c r="N21" s="96"/>
      <c r="O21" s="96"/>
      <c r="P21" s="96"/>
      <c r="S21" s="115"/>
      <c r="T21" s="101" t="s">
        <v>5</v>
      </c>
      <c r="U21" s="115"/>
      <c r="V21" s="115"/>
      <c r="W21" s="115"/>
      <c r="X21" s="115"/>
      <c r="Y21" s="115"/>
      <c r="Z21" s="115"/>
      <c r="AA21" s="115"/>
      <c r="AB21" s="115"/>
      <c r="AC21" s="92"/>
      <c r="AD21" s="92"/>
      <c r="AE21" s="116"/>
      <c r="AF21" s="116"/>
      <c r="AG21" s="116"/>
      <c r="AH21" s="116"/>
      <c r="AI21" s="116"/>
      <c r="AJ21" s="116"/>
      <c r="AK21" s="92"/>
      <c r="AL21" s="92"/>
    </row>
    <row r="22" spans="1:38" x14ac:dyDescent="0.2">
      <c r="A22" s="81"/>
      <c r="B22" s="96"/>
      <c r="C22" s="185"/>
      <c r="D22" s="186"/>
      <c r="E22" s="187"/>
      <c r="F22" s="187"/>
      <c r="G22" s="96"/>
      <c r="H22" s="96"/>
      <c r="I22" s="96"/>
      <c r="J22" s="96"/>
      <c r="K22" s="96"/>
      <c r="L22" s="96"/>
      <c r="M22" s="96"/>
      <c r="N22" s="96"/>
      <c r="O22" s="96"/>
      <c r="P22" s="96"/>
      <c r="S22" s="115"/>
      <c r="T22" s="105" t="s">
        <v>83</v>
      </c>
      <c r="AA22" s="115"/>
      <c r="AB22" s="115"/>
      <c r="AC22" s="92"/>
      <c r="AD22" s="92"/>
      <c r="AE22" s="92"/>
      <c r="AF22" s="100"/>
      <c r="AG22" s="100"/>
      <c r="AH22" s="100"/>
      <c r="AI22" s="100"/>
      <c r="AJ22" s="100"/>
      <c r="AK22" s="92"/>
      <c r="AL22" s="92"/>
    </row>
    <row r="23" spans="1:38" x14ac:dyDescent="0.2">
      <c r="A23" s="81"/>
      <c r="B23" s="96"/>
      <c r="C23" s="185"/>
      <c r="D23" s="186"/>
      <c r="E23" s="187"/>
      <c r="F23" s="187"/>
      <c r="G23" s="96"/>
      <c r="H23" s="96"/>
      <c r="I23" s="96"/>
      <c r="J23" s="96"/>
      <c r="K23" s="96"/>
      <c r="L23" s="96"/>
      <c r="M23" s="96"/>
      <c r="N23" s="96"/>
      <c r="O23" s="96"/>
      <c r="P23" s="96"/>
      <c r="Q23" s="117"/>
      <c r="R23" s="117"/>
      <c r="S23" s="115"/>
      <c r="AA23" s="115"/>
      <c r="AB23" s="115"/>
      <c r="AC23" s="92"/>
      <c r="AD23" s="92"/>
      <c r="AE23" s="92"/>
      <c r="AF23" s="100"/>
      <c r="AG23" s="100"/>
      <c r="AH23" s="100"/>
      <c r="AI23" s="100"/>
      <c r="AJ23" s="100"/>
      <c r="AK23" s="92"/>
      <c r="AL23" s="92"/>
    </row>
    <row r="24" spans="1:38" x14ac:dyDescent="0.2">
      <c r="A24" s="81"/>
      <c r="B24" s="96"/>
      <c r="C24" s="185"/>
      <c r="D24" s="186"/>
      <c r="E24" s="187"/>
      <c r="F24" s="187"/>
      <c r="G24" s="96"/>
      <c r="H24" s="96"/>
      <c r="I24" s="96"/>
      <c r="J24" s="96"/>
      <c r="K24" s="96"/>
      <c r="L24" s="96"/>
      <c r="M24" s="96"/>
      <c r="N24" s="96"/>
      <c r="O24" s="96"/>
      <c r="P24" s="96"/>
      <c r="Q24" s="117"/>
      <c r="R24" s="117"/>
      <c r="S24" s="118"/>
      <c r="AA24" s="115"/>
      <c r="AB24" s="115"/>
      <c r="AC24" s="92"/>
      <c r="AD24" s="113"/>
      <c r="AE24" s="113"/>
      <c r="AF24" s="113"/>
      <c r="AG24" s="113"/>
      <c r="AH24" s="113"/>
      <c r="AI24" s="113"/>
      <c r="AJ24" s="100"/>
      <c r="AK24" s="92"/>
      <c r="AL24" s="92"/>
    </row>
    <row r="25" spans="1:38" x14ac:dyDescent="0.2">
      <c r="A25" s="81"/>
      <c r="B25" s="96"/>
      <c r="C25" s="185"/>
      <c r="D25" s="186"/>
      <c r="E25" s="187"/>
      <c r="F25" s="187"/>
      <c r="G25" s="96"/>
      <c r="H25" s="96"/>
      <c r="I25" s="96"/>
      <c r="J25" s="96"/>
      <c r="K25" s="96"/>
      <c r="L25" s="96"/>
      <c r="M25" s="96"/>
      <c r="N25" s="96"/>
      <c r="O25" s="96"/>
      <c r="P25" s="96"/>
      <c r="Q25" s="117"/>
      <c r="R25" s="117"/>
      <c r="AC25" s="92"/>
      <c r="AD25" s="119"/>
      <c r="AE25" s="119"/>
      <c r="AF25" s="119"/>
      <c r="AG25" s="119"/>
      <c r="AH25" s="119"/>
      <c r="AI25" s="119"/>
      <c r="AJ25" s="100"/>
      <c r="AK25" s="92"/>
      <c r="AL25" s="92"/>
    </row>
    <row r="26" spans="1:38" x14ac:dyDescent="0.2">
      <c r="A26" s="81"/>
      <c r="B26" s="96"/>
      <c r="C26" s="185"/>
      <c r="D26" s="186"/>
      <c r="E26" s="187"/>
      <c r="F26" s="187"/>
      <c r="G26" s="96"/>
      <c r="H26" s="96"/>
      <c r="I26" s="96"/>
      <c r="J26" s="96"/>
      <c r="K26" s="96"/>
      <c r="L26" s="96"/>
      <c r="M26" s="96"/>
      <c r="N26" s="96"/>
      <c r="O26" s="96"/>
      <c r="P26" s="96"/>
      <c r="Q26" s="117"/>
      <c r="R26" s="117"/>
      <c r="AC26" s="92"/>
      <c r="AD26" s="113"/>
      <c r="AE26" s="113"/>
      <c r="AF26" s="113"/>
      <c r="AG26" s="113"/>
      <c r="AH26" s="113"/>
      <c r="AI26" s="113"/>
      <c r="AJ26" s="100"/>
      <c r="AK26" s="92"/>
      <c r="AL26" s="92"/>
    </row>
    <row r="27" spans="1:38" x14ac:dyDescent="0.2">
      <c r="A27" s="81"/>
      <c r="B27" s="96"/>
      <c r="C27" s="185"/>
      <c r="D27" s="186"/>
      <c r="E27" s="187"/>
      <c r="F27" s="187"/>
      <c r="G27" s="96"/>
      <c r="H27" s="96"/>
      <c r="I27" s="96"/>
      <c r="J27" s="96"/>
      <c r="K27" s="96"/>
      <c r="L27" s="96"/>
      <c r="M27" s="96"/>
      <c r="N27" s="96"/>
      <c r="O27" s="96"/>
      <c r="P27" s="96"/>
      <c r="AC27" s="92"/>
      <c r="AD27" s="113"/>
      <c r="AE27" s="113"/>
      <c r="AF27" s="113"/>
      <c r="AG27" s="113"/>
      <c r="AH27" s="113"/>
      <c r="AI27" s="113"/>
      <c r="AJ27" s="100"/>
      <c r="AK27" s="92"/>
      <c r="AL27" s="92"/>
    </row>
    <row r="28" spans="1:38" x14ac:dyDescent="0.25">
      <c r="A28" s="81"/>
      <c r="B28" s="96"/>
      <c r="C28" s="185"/>
      <c r="D28" s="186"/>
      <c r="E28" s="187"/>
      <c r="F28" s="187"/>
      <c r="G28" s="96"/>
      <c r="H28" s="96"/>
      <c r="I28" s="96"/>
      <c r="J28" s="96"/>
      <c r="K28" s="96"/>
      <c r="L28" s="96"/>
      <c r="M28" s="96"/>
      <c r="N28" s="96"/>
      <c r="O28" s="96"/>
      <c r="P28" s="96"/>
    </row>
    <row r="29" spans="1:38" x14ac:dyDescent="0.25">
      <c r="A29" s="81"/>
      <c r="B29" s="96"/>
      <c r="C29" s="185"/>
      <c r="D29" s="186"/>
      <c r="E29" s="187"/>
      <c r="F29" s="187"/>
      <c r="G29" s="96"/>
      <c r="H29" s="96"/>
      <c r="I29" s="96"/>
      <c r="J29" s="96"/>
      <c r="K29" s="96"/>
      <c r="L29" s="96"/>
      <c r="M29" s="96"/>
      <c r="N29" s="96"/>
      <c r="O29" s="96"/>
      <c r="P29" s="96"/>
    </row>
    <row r="30" spans="1:38" x14ac:dyDescent="0.25">
      <c r="A30" s="81"/>
      <c r="B30" s="96"/>
      <c r="C30" s="185"/>
      <c r="D30" s="186"/>
      <c r="E30" s="187"/>
      <c r="F30" s="187"/>
      <c r="G30" s="96"/>
      <c r="H30" s="96"/>
      <c r="I30" s="96"/>
      <c r="J30" s="96"/>
      <c r="K30" s="96"/>
      <c r="L30" s="96"/>
      <c r="M30" s="96"/>
      <c r="N30" s="96"/>
      <c r="O30" s="96"/>
      <c r="P30" s="96"/>
    </row>
    <row r="31" spans="1:38" x14ac:dyDescent="0.25">
      <c r="A31" s="81"/>
      <c r="B31" s="96"/>
      <c r="C31" s="185"/>
      <c r="D31" s="186"/>
      <c r="E31" s="187"/>
      <c r="F31" s="187"/>
      <c r="G31" s="96"/>
      <c r="H31" s="96"/>
      <c r="I31" s="96"/>
      <c r="J31" s="96"/>
      <c r="K31" s="96"/>
      <c r="L31" s="96"/>
      <c r="M31" s="96"/>
      <c r="N31" s="96"/>
      <c r="O31" s="96"/>
      <c r="P31" s="96"/>
    </row>
    <row r="32" spans="1:38" ht="14.45" customHeight="1" x14ac:dyDescent="0.25">
      <c r="B32" s="76"/>
      <c r="D32" s="76"/>
      <c r="G32" s="76"/>
      <c r="H32" s="76"/>
      <c r="I32" s="76"/>
      <c r="J32" s="76"/>
      <c r="K32" s="76"/>
      <c r="L32" s="76"/>
      <c r="M32" s="76"/>
      <c r="N32" s="76"/>
      <c r="O32" s="76"/>
      <c r="P32" s="76"/>
      <c r="AA32" s="81"/>
      <c r="AB32" s="81"/>
      <c r="AC32" s="81"/>
      <c r="AD32" s="81"/>
      <c r="AE32" s="81"/>
      <c r="AF32" s="76"/>
      <c r="AG32" s="76"/>
      <c r="AH32" s="76"/>
      <c r="AI32" s="76"/>
      <c r="AJ32" s="76"/>
    </row>
    <row r="33" spans="3:31" s="76" customFormat="1" ht="39" customHeight="1" x14ac:dyDescent="0.25">
      <c r="C33" s="81"/>
      <c r="E33" s="125"/>
      <c r="F33" s="125"/>
      <c r="AA33" s="81"/>
      <c r="AB33" s="81"/>
      <c r="AC33" s="81"/>
      <c r="AD33" s="81"/>
      <c r="AE33" s="81"/>
    </row>
    <row r="34" spans="3:31" s="76" customFormat="1" ht="19.5" customHeight="1" x14ac:dyDescent="0.25">
      <c r="C34" s="81"/>
      <c r="E34" s="125"/>
      <c r="F34" s="125"/>
      <c r="AA34" s="81"/>
      <c r="AB34" s="81"/>
      <c r="AC34" s="81"/>
      <c r="AD34" s="81"/>
      <c r="AE34" s="81"/>
    </row>
    <row r="35" spans="3:31" s="76" customFormat="1" ht="19.5" customHeight="1" x14ac:dyDescent="0.25">
      <c r="C35" s="81"/>
      <c r="E35" s="125"/>
      <c r="F35" s="125"/>
      <c r="AA35" s="81"/>
      <c r="AB35" s="81"/>
      <c r="AC35" s="81"/>
      <c r="AD35" s="81"/>
      <c r="AE35" s="81"/>
    </row>
    <row r="36" spans="3:31" s="76" customFormat="1" ht="19.5" customHeight="1" x14ac:dyDescent="0.25">
      <c r="C36" s="81"/>
      <c r="E36" s="125"/>
      <c r="F36" s="125"/>
      <c r="AA36" s="81"/>
      <c r="AB36" s="81"/>
      <c r="AC36" s="81"/>
      <c r="AD36" s="81"/>
      <c r="AE36" s="81"/>
    </row>
    <row r="37" spans="3:31" s="76" customFormat="1" ht="19.5" customHeight="1" x14ac:dyDescent="0.25">
      <c r="C37" s="81"/>
      <c r="E37" s="125"/>
      <c r="F37" s="125"/>
      <c r="AA37" s="81"/>
      <c r="AB37" s="81"/>
      <c r="AC37" s="81"/>
      <c r="AD37" s="81"/>
      <c r="AE37" s="81"/>
    </row>
    <row r="38" spans="3:31" s="76" customFormat="1" ht="19.5" customHeight="1" x14ac:dyDescent="0.25">
      <c r="C38" s="81"/>
      <c r="E38" s="125"/>
      <c r="F38" s="125"/>
      <c r="AA38" s="81"/>
      <c r="AB38" s="81"/>
      <c r="AC38" s="81"/>
      <c r="AD38" s="81"/>
      <c r="AE38" s="81"/>
    </row>
  </sheetData>
  <autoFilter ref="A11:AL11">
    <filterColumn colId="29" showButton="0"/>
    <filterColumn colId="30" showButton="0"/>
    <filterColumn colId="31" showButton="0"/>
    <filterColumn colId="32" showButton="0"/>
    <filterColumn colId="33" showButton="0"/>
    <filterColumn colId="34" showButton="0"/>
  </autoFilter>
  <dataConsolidate/>
  <mergeCells count="11">
    <mergeCell ref="I12:I16"/>
    <mergeCell ref="Q12:Q16"/>
    <mergeCell ref="A9:G9"/>
    <mergeCell ref="C10:G10"/>
    <mergeCell ref="A12:A16"/>
    <mergeCell ref="I9:O9"/>
    <mergeCell ref="T9:X9"/>
    <mergeCell ref="K10:O10"/>
    <mergeCell ref="A1:A4"/>
    <mergeCell ref="B1:N4"/>
    <mergeCell ref="B6:O6"/>
  </mergeCells>
  <conditionalFormatting sqref="D17:E31">
    <cfRule type="cellIs" dxfId="45" priority="1" operator="equal">
      <formula>$S$16</formula>
    </cfRule>
    <cfRule type="cellIs" dxfId="44" priority="2" operator="equal">
      <formula>$S$15</formula>
    </cfRule>
    <cfRule type="cellIs" dxfId="43" priority="3" operator="equal">
      <formula>$S$14</formula>
    </cfRule>
    <cfRule type="cellIs" dxfId="42" priority="4" operator="equal">
      <formula>$S$13</formula>
    </cfRule>
    <cfRule type="cellIs" dxfId="41" priority="5" operator="equal">
      <formula>$S$12</formula>
    </cfRule>
  </conditionalFormatting>
  <conditionalFormatting sqref="F17:F31">
    <cfRule type="cellIs" dxfId="40" priority="6" operator="equal">
      <formula>$T$11</formula>
    </cfRule>
    <cfRule type="cellIs" dxfId="39" priority="7" operator="equal">
      <formula>$U$11</formula>
    </cfRule>
    <cfRule type="cellIs" dxfId="38" priority="8" operator="equal">
      <formula>$V$11</formula>
    </cfRule>
    <cfRule type="cellIs" dxfId="37" priority="9" operator="equal">
      <formula>$W$11</formula>
    </cfRule>
    <cfRule type="cellIs" dxfId="36" priority="10" operator="equal">
      <formula>$X$11</formula>
    </cfRule>
  </conditionalFormatting>
  <conditionalFormatting sqref="G17:G31">
    <cfRule type="cellIs" dxfId="35" priority="16" operator="equal">
      <formula>$T$19</formula>
    </cfRule>
    <cfRule type="cellIs" dxfId="34" priority="17" operator="equal">
      <formula>$T$20</formula>
    </cfRule>
    <cfRule type="cellIs" dxfId="33" priority="18" operator="equal">
      <formula>$T$21</formula>
    </cfRule>
    <cfRule type="cellIs" dxfId="32" priority="19" operator="equal">
      <formula>$T$22</formula>
    </cfRule>
  </conditionalFormatting>
  <dataValidations count="3">
    <dataValidation type="list" allowBlank="1" showInputMessage="1" showErrorMessage="1" sqref="JD12:JJ19">
      <formula1>#REF!</formula1>
    </dataValidation>
    <dataValidation allowBlank="1" showInputMessage="1" showErrorMessage="1" prompt="La probabilidad se encuentra determinada por una escala de 1 a 3, siendo 1 la menor probabilidad de ocurrencia del riesgo y 3 la mayor probabilidad de  ocurrencia." sqref="JC11"/>
    <dataValidation allowBlank="1" showInputMessage="1" showErrorMessage="1" prompt="Es la materialización del riesgo y las consecuencias de su aparición. Su escala es: 5 bajo impacto, 10 medio, 20 alto impacto._x000a_" sqref="JD11:JJ11"/>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
  <sheetViews>
    <sheetView showGridLines="0" zoomScale="70" zoomScaleNormal="70" workbookViewId="0">
      <pane xSplit="1" ySplit="10" topLeftCell="O19" activePane="bottomRight" state="frozen"/>
      <selection pane="topRight" activeCell="B1" sqref="B1"/>
      <selection pane="bottomLeft" activeCell="A7" sqref="A7"/>
      <selection pane="bottomRight" activeCell="Y23" sqref="Y23"/>
    </sheetView>
  </sheetViews>
  <sheetFormatPr baseColWidth="10" defaultColWidth="14.28515625" defaultRowHeight="12.75" x14ac:dyDescent="0.25"/>
  <cols>
    <col min="1" max="1" width="21.7109375" style="76" customWidth="1" collapsed="1"/>
    <col min="2" max="2" width="48.85546875" style="81" customWidth="1" collapsed="1"/>
    <col min="3" max="3" width="28.85546875" style="81" customWidth="1" collapsed="1"/>
    <col min="4" max="4" width="14.140625" style="81" customWidth="1" collapsed="1"/>
    <col min="5" max="5" width="16.42578125" style="125" customWidth="1" collapsed="1"/>
    <col min="6" max="6" width="28.7109375" style="125" customWidth="1" collapsed="1"/>
    <col min="7" max="7" width="12.5703125" style="81" customWidth="1" collapsed="1"/>
    <col min="8" max="8" width="15.42578125" style="81" customWidth="1" collapsed="1"/>
    <col min="9" max="9" width="13" style="81" customWidth="1" collapsed="1"/>
    <col min="10" max="10" width="16.42578125" style="125" customWidth="1" collapsed="1"/>
    <col min="11" max="11" width="10.140625" style="125" customWidth="1" collapsed="1"/>
    <col min="12" max="12" width="12.7109375" style="81" customWidth="1" collapsed="1"/>
    <col min="13" max="13" width="16.85546875" style="81" customWidth="1" collapsed="1"/>
    <col min="14" max="16" width="16.5703125" style="81" customWidth="1" collapsed="1"/>
    <col min="17" max="17" width="29.85546875" style="81" customWidth="1" collapsed="1"/>
    <col min="18" max="18" width="20.85546875" style="81" customWidth="1" collapsed="1"/>
    <col min="19" max="19" width="12" style="131" customWidth="1" collapsed="1"/>
    <col min="20" max="20" width="13.5703125" style="131" customWidth="1" collapsed="1"/>
    <col min="21" max="23" width="20.42578125" style="81" customWidth="1" collapsed="1"/>
    <col min="24" max="25" width="30.7109375" style="81" customWidth="1" collapsed="1"/>
    <col min="26" max="26" width="18" style="81" customWidth="1" collapsed="1"/>
    <col min="27" max="28" width="15.42578125" style="81" customWidth="1" collapsed="1"/>
    <col min="29" max="29" width="4.85546875" style="76" customWidth="1" collapsed="1"/>
    <col min="30" max="30" width="5.42578125" style="76" bestFit="1" customWidth="1" collapsed="1"/>
    <col min="31" max="32" width="14" style="76" customWidth="1" collapsed="1"/>
    <col min="33" max="33" width="18.5703125" style="76" customWidth="1" collapsed="1"/>
    <col min="34" max="34" width="19.5703125" style="76" customWidth="1" collapsed="1"/>
    <col min="35" max="35" width="14" style="76" customWidth="1" collapsed="1"/>
    <col min="36" max="36" width="18.7109375" style="76" customWidth="1" collapsed="1"/>
    <col min="37" max="41" width="11.42578125" style="76" customWidth="1" collapsed="1"/>
    <col min="42" max="42" width="5.5703125" style="76" bestFit="1" customWidth="1" collapsed="1"/>
    <col min="43" max="43" width="26.85546875" style="76" customWidth="1" collapsed="1"/>
    <col min="44" max="48" width="22.85546875" style="81" customWidth="1" collapsed="1"/>
    <col min="49" max="49" width="23.42578125" style="76" customWidth="1" collapsed="1"/>
    <col min="50" max="277" width="11.42578125" style="76" customWidth="1" collapsed="1"/>
    <col min="278" max="278" width="12.7109375" style="76" customWidth="1" collapsed="1"/>
    <col min="279" max="279" width="47" style="76" customWidth="1" collapsed="1"/>
    <col min="280" max="280" width="35" style="76" customWidth="1" collapsed="1"/>
    <col min="281" max="16384" width="14.28515625" style="76" collapsed="1"/>
  </cols>
  <sheetData>
    <row r="1" spans="1:50" ht="23.25" customHeight="1" x14ac:dyDescent="0.25">
      <c r="A1" s="387"/>
      <c r="B1" s="391" t="str">
        <f>+'2 CONTEXTO E IDENTIFICACIÓN'!B1</f>
        <v>MAPA RIESGOS OPERATIVOS  POR PROCESOS 2023</v>
      </c>
      <c r="C1" s="391"/>
      <c r="D1" s="391"/>
      <c r="E1" s="391"/>
      <c r="F1" s="391"/>
      <c r="G1" s="391"/>
      <c r="H1" s="391"/>
      <c r="I1" s="391"/>
      <c r="J1" s="391"/>
      <c r="K1" s="391"/>
      <c r="L1" s="391"/>
      <c r="M1" s="391"/>
      <c r="N1" s="391"/>
      <c r="O1" s="391"/>
      <c r="P1" s="391"/>
      <c r="Q1" s="391"/>
      <c r="R1" s="391"/>
      <c r="S1" s="391"/>
      <c r="T1" s="391"/>
      <c r="U1" s="391"/>
      <c r="V1" s="391"/>
      <c r="W1" s="391"/>
      <c r="X1" s="391"/>
      <c r="Y1" s="386" t="str">
        <f>+'2 CONTEXTO E IDENTIFICACIÓN'!I1</f>
        <v>Código: M-ST-PTM-055</v>
      </c>
      <c r="Z1" s="386"/>
    </row>
    <row r="2" spans="1:50" ht="23.25" customHeight="1" x14ac:dyDescent="0.25">
      <c r="A2" s="387"/>
      <c r="B2" s="391"/>
      <c r="C2" s="391"/>
      <c r="D2" s="391"/>
      <c r="E2" s="391"/>
      <c r="F2" s="391"/>
      <c r="G2" s="391"/>
      <c r="H2" s="391"/>
      <c r="I2" s="391"/>
      <c r="J2" s="391"/>
      <c r="K2" s="391"/>
      <c r="L2" s="391"/>
      <c r="M2" s="391"/>
      <c r="N2" s="391"/>
      <c r="O2" s="391"/>
      <c r="P2" s="391"/>
      <c r="Q2" s="391"/>
      <c r="R2" s="391"/>
      <c r="S2" s="391"/>
      <c r="T2" s="391"/>
      <c r="U2" s="391"/>
      <c r="V2" s="391"/>
      <c r="W2" s="391"/>
      <c r="X2" s="391"/>
      <c r="Y2" s="386" t="str">
        <f>+'2 CONTEXTO E IDENTIFICACIÓN'!I2</f>
        <v>Fecha: 31/01/2022</v>
      </c>
      <c r="Z2" s="386"/>
    </row>
    <row r="3" spans="1:50" s="64" customFormat="1" ht="23.25" customHeight="1" x14ac:dyDescent="0.2">
      <c r="A3" s="387"/>
      <c r="B3" s="391"/>
      <c r="C3" s="391"/>
      <c r="D3" s="391"/>
      <c r="E3" s="391"/>
      <c r="F3" s="391"/>
      <c r="G3" s="391"/>
      <c r="H3" s="391"/>
      <c r="I3" s="391"/>
      <c r="J3" s="391"/>
      <c r="K3" s="391"/>
      <c r="L3" s="391"/>
      <c r="M3" s="391"/>
      <c r="N3" s="391"/>
      <c r="O3" s="391"/>
      <c r="P3" s="391"/>
      <c r="Q3" s="391"/>
      <c r="R3" s="391"/>
      <c r="S3" s="391"/>
      <c r="T3" s="391"/>
      <c r="U3" s="391"/>
      <c r="V3" s="391"/>
      <c r="W3" s="391"/>
      <c r="X3" s="391"/>
      <c r="Y3" s="386" t="str">
        <f>+'2 CONTEXTO E IDENTIFICACIÓN'!I3</f>
        <v>Versión: 001</v>
      </c>
      <c r="Z3" s="386"/>
      <c r="AR3" s="65"/>
      <c r="AS3" s="65"/>
      <c r="AT3" s="65"/>
      <c r="AU3" s="65"/>
      <c r="AV3" s="65"/>
    </row>
    <row r="4" spans="1:50" s="64" customFormat="1" ht="23.25" customHeight="1" x14ac:dyDescent="0.2">
      <c r="A4" s="388"/>
      <c r="B4" s="391"/>
      <c r="C4" s="391"/>
      <c r="D4" s="391"/>
      <c r="E4" s="391"/>
      <c r="F4" s="391"/>
      <c r="G4" s="391"/>
      <c r="H4" s="391"/>
      <c r="I4" s="391"/>
      <c r="J4" s="391"/>
      <c r="K4" s="391"/>
      <c r="L4" s="391"/>
      <c r="M4" s="391"/>
      <c r="N4" s="391"/>
      <c r="O4" s="391"/>
      <c r="P4" s="391"/>
      <c r="Q4" s="391"/>
      <c r="R4" s="391"/>
      <c r="S4" s="391"/>
      <c r="T4" s="391"/>
      <c r="U4" s="391"/>
      <c r="V4" s="391"/>
      <c r="W4" s="391"/>
      <c r="X4" s="391"/>
      <c r="Y4" s="386" t="str">
        <f>+'2 CONTEXTO E IDENTIFICACIÓN'!I4</f>
        <v>Página:</v>
      </c>
      <c r="Z4" s="386"/>
      <c r="AA4" s="66"/>
      <c r="AB4" s="66"/>
      <c r="AR4" s="65"/>
      <c r="AS4" s="65"/>
      <c r="AT4" s="65"/>
      <c r="AU4" s="65"/>
      <c r="AV4" s="65"/>
    </row>
    <row r="5" spans="1:50" s="64" customFormat="1" x14ac:dyDescent="0.2">
      <c r="A5" s="68"/>
      <c r="B5" s="66"/>
      <c r="C5" s="206"/>
      <c r="D5" s="206"/>
      <c r="E5" s="120"/>
      <c r="F5" s="81"/>
      <c r="G5" s="81"/>
      <c r="H5" s="81"/>
      <c r="I5" s="81"/>
      <c r="J5" s="120"/>
      <c r="K5" s="120"/>
      <c r="L5" s="66"/>
      <c r="N5" s="66"/>
      <c r="O5" s="66"/>
      <c r="P5" s="66"/>
      <c r="Q5" s="66"/>
      <c r="R5" s="66"/>
      <c r="S5" s="127"/>
      <c r="T5" s="127"/>
      <c r="U5" s="66"/>
      <c r="V5" s="66"/>
      <c r="W5" s="66"/>
      <c r="X5" s="66"/>
      <c r="Y5" s="66"/>
      <c r="Z5" s="66"/>
      <c r="AA5" s="66"/>
      <c r="AB5" s="66"/>
      <c r="AR5" s="65"/>
      <c r="AS5" s="65"/>
      <c r="AT5" s="65"/>
      <c r="AU5" s="65"/>
      <c r="AV5" s="65"/>
    </row>
    <row r="6" spans="1:50" s="64" customFormat="1" ht="15.75" thickBot="1" x14ac:dyDescent="0.25">
      <c r="A6" s="19" t="s">
        <v>151</v>
      </c>
      <c r="B6" s="439" t="str">
        <f>+IF('2 CONTEXTO E IDENTIFICACIÓN'!$B$6="","",'2 CONTEXTO E IDENTIFICACIÓN'!$B$6)</f>
        <v>FOMVIVIENDA</v>
      </c>
      <c r="C6" s="440"/>
      <c r="D6" s="440"/>
      <c r="E6" s="440"/>
      <c r="F6" s="440"/>
      <c r="G6" s="440"/>
      <c r="H6" s="440"/>
      <c r="I6" s="440"/>
      <c r="J6" s="440"/>
      <c r="K6" s="440"/>
      <c r="L6" s="440"/>
      <c r="M6" s="440"/>
      <c r="N6" s="440"/>
      <c r="O6" s="440"/>
      <c r="P6" s="440"/>
      <c r="Q6" s="440"/>
      <c r="R6" s="440"/>
      <c r="S6" s="440"/>
      <c r="T6" s="440"/>
      <c r="U6" s="440"/>
      <c r="V6" s="440"/>
      <c r="W6" s="440"/>
      <c r="X6" s="440"/>
      <c r="Y6" s="440"/>
      <c r="Z6" s="441"/>
      <c r="AR6" s="65"/>
      <c r="AS6" s="65"/>
      <c r="AT6" s="65"/>
      <c r="AU6" s="65"/>
      <c r="AV6" s="65"/>
    </row>
    <row r="7" spans="1:50" s="64" customFormat="1" x14ac:dyDescent="0.2">
      <c r="A7" s="121"/>
      <c r="B7" s="121"/>
      <c r="C7" s="121"/>
      <c r="D7" s="121"/>
      <c r="E7" s="48"/>
      <c r="F7" s="121"/>
      <c r="H7" s="66"/>
      <c r="I7" s="66"/>
      <c r="J7" s="48"/>
      <c r="K7" s="121"/>
      <c r="S7" s="126"/>
      <c r="T7" s="126"/>
      <c r="AD7" s="69"/>
      <c r="AE7" s="70"/>
      <c r="AF7" s="445" t="s">
        <v>84</v>
      </c>
      <c r="AG7" s="446"/>
      <c r="AH7" s="446"/>
      <c r="AI7" s="446"/>
      <c r="AJ7" s="447"/>
      <c r="AR7" s="65"/>
      <c r="AS7" s="65"/>
      <c r="AT7" s="65"/>
      <c r="AU7" s="65"/>
      <c r="AV7" s="65"/>
    </row>
    <row r="8" spans="1:50" s="64" customFormat="1" ht="5.45" customHeight="1" x14ac:dyDescent="0.2">
      <c r="A8" s="209"/>
      <c r="B8" s="208"/>
      <c r="C8" s="208"/>
      <c r="D8" s="66"/>
      <c r="E8" s="48"/>
      <c r="F8" s="121"/>
      <c r="H8" s="66"/>
      <c r="I8" s="66"/>
      <c r="J8" s="48"/>
      <c r="K8" s="121"/>
      <c r="S8" s="126"/>
      <c r="T8" s="126"/>
      <c r="AD8" s="219"/>
      <c r="AF8" s="220"/>
      <c r="AG8" s="221"/>
      <c r="AH8" s="221"/>
      <c r="AI8" s="221"/>
      <c r="AJ8" s="222"/>
      <c r="AR8" s="65"/>
      <c r="AS8" s="65"/>
      <c r="AT8" s="65"/>
      <c r="AU8" s="65"/>
      <c r="AV8" s="65"/>
    </row>
    <row r="9" spans="1:50" ht="14.45" customHeight="1" x14ac:dyDescent="0.25">
      <c r="A9" s="122"/>
      <c r="B9" s="122"/>
      <c r="C9" s="122"/>
      <c r="D9" s="122"/>
      <c r="E9" s="392" t="s">
        <v>86</v>
      </c>
      <c r="F9" s="392"/>
      <c r="G9" s="392"/>
      <c r="H9" s="73"/>
      <c r="I9" s="122"/>
      <c r="J9" s="392" t="s">
        <v>114</v>
      </c>
      <c r="K9" s="392"/>
      <c r="L9" s="392"/>
      <c r="M9" s="73"/>
      <c r="N9" s="73"/>
      <c r="O9" s="73"/>
      <c r="P9" s="73"/>
      <c r="Q9" s="392" t="s">
        <v>127</v>
      </c>
      <c r="R9" s="392"/>
      <c r="S9" s="392"/>
      <c r="T9" s="392"/>
      <c r="U9" s="392" t="s">
        <v>144</v>
      </c>
      <c r="V9" s="392"/>
      <c r="W9" s="392"/>
      <c r="X9" s="73"/>
      <c r="Y9" s="73"/>
      <c r="Z9" s="73"/>
      <c r="AA9" s="73"/>
      <c r="AB9" s="73"/>
      <c r="AD9" s="77"/>
      <c r="AF9" s="78">
        <v>0.2</v>
      </c>
      <c r="AG9" s="78">
        <v>0.4</v>
      </c>
      <c r="AH9" s="78">
        <v>0.6</v>
      </c>
      <c r="AI9" s="78">
        <v>0.8</v>
      </c>
      <c r="AJ9" s="79">
        <v>1</v>
      </c>
      <c r="AK9" s="80"/>
      <c r="AL9" s="80"/>
      <c r="AM9" s="80"/>
      <c r="AN9" s="80"/>
      <c r="AO9" s="80"/>
      <c r="AP9" s="80"/>
      <c r="AQ9" s="80"/>
    </row>
    <row r="10" spans="1:50" ht="86.25" customHeight="1" x14ac:dyDescent="0.2">
      <c r="A10" s="84" t="s">
        <v>0</v>
      </c>
      <c r="B10" s="84" t="s">
        <v>1</v>
      </c>
      <c r="C10" s="84" t="s">
        <v>118</v>
      </c>
      <c r="D10" s="84" t="s">
        <v>119</v>
      </c>
      <c r="E10" s="84" t="s">
        <v>2</v>
      </c>
      <c r="F10" s="84" t="s">
        <v>4</v>
      </c>
      <c r="G10" s="85" t="s">
        <v>120</v>
      </c>
      <c r="H10" s="84" t="s">
        <v>116</v>
      </c>
      <c r="I10" s="84" t="s">
        <v>117</v>
      </c>
      <c r="J10" s="84" t="s">
        <v>2</v>
      </c>
      <c r="K10" s="84" t="s">
        <v>4</v>
      </c>
      <c r="L10" s="84" t="s">
        <v>120</v>
      </c>
      <c r="M10" s="84" t="s">
        <v>172</v>
      </c>
      <c r="N10" s="84" t="s">
        <v>121</v>
      </c>
      <c r="O10" s="84" t="s">
        <v>263</v>
      </c>
      <c r="P10" s="84" t="s">
        <v>262</v>
      </c>
      <c r="Q10" s="84" t="s">
        <v>176</v>
      </c>
      <c r="R10" s="84" t="s">
        <v>175</v>
      </c>
      <c r="S10" s="128" t="s">
        <v>146</v>
      </c>
      <c r="T10" s="128" t="s">
        <v>147</v>
      </c>
      <c r="U10" s="84" t="s">
        <v>142</v>
      </c>
      <c r="V10" s="84" t="s">
        <v>143</v>
      </c>
      <c r="W10" s="84" t="s">
        <v>145</v>
      </c>
      <c r="X10" s="84" t="s">
        <v>148</v>
      </c>
      <c r="Y10" s="84" t="s">
        <v>149</v>
      </c>
      <c r="Z10" s="84" t="s">
        <v>128</v>
      </c>
      <c r="AA10" s="73"/>
      <c r="AB10" s="73"/>
      <c r="AD10" s="77"/>
      <c r="AE10" s="89"/>
      <c r="AF10" s="90" t="s">
        <v>62</v>
      </c>
      <c r="AG10" s="90" t="s">
        <v>7</v>
      </c>
      <c r="AH10" s="90" t="s">
        <v>5</v>
      </c>
      <c r="AI10" s="90" t="s">
        <v>6</v>
      </c>
      <c r="AJ10" s="91" t="s">
        <v>70</v>
      </c>
      <c r="AM10" s="80"/>
      <c r="AN10" s="80"/>
      <c r="AO10" s="92"/>
      <c r="AP10" s="92"/>
      <c r="AQ10" s="92"/>
      <c r="AR10" s="92"/>
      <c r="AS10" s="92"/>
      <c r="AT10" s="92"/>
      <c r="AU10" s="92"/>
      <c r="AV10" s="92"/>
      <c r="AW10" s="92"/>
      <c r="AX10" s="92"/>
    </row>
    <row r="11" spans="1:50" ht="66" customHeight="1" x14ac:dyDescent="0.2">
      <c r="A11" s="93" t="str">
        <f>'2 CONTEXTO E IDENTIFICACIÓN'!A11</f>
        <v>R1</v>
      </c>
      <c r="B11" s="94" t="str">
        <f>+'2 CONTEXTO E IDENTIFICACIÓN'!E11</f>
        <v>Posibilidad de pérdida Económica y Reputacional Por falta de revision estado de documentos debido a la ausencia de Cronograma de digitalizacion y visitas al archivo</v>
      </c>
      <c r="C11" s="129">
        <f>+'3 PROBABIL E IMPACTO INHERENTE'!E11</f>
        <v>0.6</v>
      </c>
      <c r="D11" s="129">
        <f>+'3 PROBABIL E IMPACTO INHERENTE'!M11</f>
        <v>0.8</v>
      </c>
      <c r="E11" s="124" t="str">
        <f>+'4 MAPA CALOR INHERENTE'!C11</f>
        <v>Media</v>
      </c>
      <c r="F11" s="124" t="str">
        <f>+'4 MAPA CALOR INHERENTE'!D11</f>
        <v>Mayor</v>
      </c>
      <c r="G11" s="94" t="str">
        <f>+'4 MAPA CALOR INHERENTE'!E11</f>
        <v>Alto</v>
      </c>
      <c r="H11" s="123">
        <f>+'6 MAPA CALOR RESIDUAL'!C11</f>
        <v>7.7759999999999996E-2</v>
      </c>
      <c r="I11" s="95">
        <f>+'6 MAPA CALOR RESIDUAL'!D11</f>
        <v>0.8</v>
      </c>
      <c r="J11" s="124" t="str">
        <f>+'6 MAPA CALOR RESIDUAL'!E11</f>
        <v>Muy Baja</v>
      </c>
      <c r="K11" s="124" t="str">
        <f>+'6 MAPA CALOR RESIDUAL'!F11</f>
        <v>Mayor</v>
      </c>
      <c r="L11" s="94" t="str">
        <f>+'6 MAPA CALOR RESIDUAL'!G11</f>
        <v>Alto</v>
      </c>
      <c r="M11" s="94" t="str">
        <f t="shared" ref="M11:M30" si="0">+IF($N11="","",IF($N11=$AG$18,$AH$18,IF($N11=$AG$21,$AH$21)))</f>
        <v>Requiere Plan de Acción</v>
      </c>
      <c r="N11" s="94" t="str">
        <f t="shared" ref="N11:N30" si="1">+IF(L11="","",IF(OR(L11=$AF$18,L11=$AF$19,L11=$AF$20),$AG$18,IF(L11=$AF$21,$AG$21)))</f>
        <v>Reducir_mitigar_Transferir_Evitar</v>
      </c>
      <c r="O11" s="204" t="s">
        <v>264</v>
      </c>
      <c r="P11" s="94" t="str">
        <f t="shared" ref="P11:P30" si="2">+IF($M11="","",IF($M11=$AH$21,$AG$21,$O11))</f>
        <v>Reducir_Mitigar</v>
      </c>
      <c r="Q11" s="204" t="s">
        <v>270</v>
      </c>
      <c r="R11" s="204" t="s">
        <v>333</v>
      </c>
      <c r="S11" s="205" t="s">
        <v>410</v>
      </c>
      <c r="T11" s="205">
        <v>44925</v>
      </c>
      <c r="U11" s="205">
        <v>44662</v>
      </c>
      <c r="V11" s="205">
        <v>44785</v>
      </c>
      <c r="W11" s="205">
        <v>44907</v>
      </c>
      <c r="X11" s="205"/>
      <c r="Y11" s="205"/>
      <c r="Z11" s="204" t="s">
        <v>141</v>
      </c>
      <c r="AA11" s="96"/>
      <c r="AB11" s="96"/>
      <c r="AC11" s="442" t="s">
        <v>51</v>
      </c>
      <c r="AD11" s="99">
        <v>1</v>
      </c>
      <c r="AE11" s="90" t="s">
        <v>59</v>
      </c>
      <c r="AF11" s="97" t="s">
        <v>82</v>
      </c>
      <c r="AG11" s="97" t="s">
        <v>82</v>
      </c>
      <c r="AH11" s="97" t="s">
        <v>82</v>
      </c>
      <c r="AI11" s="97" t="s">
        <v>82</v>
      </c>
      <c r="AJ11" s="98" t="s">
        <v>81</v>
      </c>
      <c r="AM11" s="80"/>
      <c r="AN11" s="80"/>
      <c r="AO11" s="92"/>
      <c r="AP11" s="92"/>
      <c r="AQ11" s="92"/>
      <c r="AR11" s="100"/>
      <c r="AS11" s="100"/>
      <c r="AT11" s="100"/>
      <c r="AU11" s="100"/>
      <c r="AV11" s="100"/>
      <c r="AW11" s="92"/>
      <c r="AX11" s="92"/>
    </row>
    <row r="12" spans="1:50" ht="55.5" customHeight="1" x14ac:dyDescent="0.2">
      <c r="A12" s="93" t="str">
        <f>'2 CONTEXTO E IDENTIFICACIÓN'!A12</f>
        <v>R2</v>
      </c>
      <c r="B12" s="94" t="str">
        <f>+'2 CONTEXTO E IDENTIFICACIÓN'!E12</f>
        <v>Posibilidad de pérdida Económica y Reputacional  por Listas de chequeo desactualizadas debido a expedientes incompletos, organización de expedientes sobre el tiempo.</v>
      </c>
      <c r="C12" s="129">
        <f>+'3 PROBABIL E IMPACTO INHERENTE'!E12</f>
        <v>0.6</v>
      </c>
      <c r="D12" s="129">
        <f>+'3 PROBABIL E IMPACTO INHERENTE'!M12</f>
        <v>0.8</v>
      </c>
      <c r="E12" s="124" t="str">
        <f>+'4 MAPA CALOR INHERENTE'!C12</f>
        <v>Media</v>
      </c>
      <c r="F12" s="124" t="str">
        <f>+'4 MAPA CALOR INHERENTE'!D12</f>
        <v>Mayor</v>
      </c>
      <c r="G12" s="94" t="str">
        <f>+'4 MAPA CALOR INHERENTE'!E12</f>
        <v>Alto</v>
      </c>
      <c r="H12" s="123">
        <f>+'5 VALORACIÓN DEL CONTROL'!S18</f>
        <v>7.8E-2</v>
      </c>
      <c r="I12" s="95">
        <f>+'5 VALORACIÓN DEL CONTROL'!T18</f>
        <v>0.8</v>
      </c>
      <c r="J12" s="124" t="str">
        <f t="shared" ref="J12:J30" si="3">+IF(H12=0,"",IF(H12&lt;=$AD$15,$AE$15,IF(H12&lt;=$AD$14,$AE$14,IF(H12&lt;=$AD$13,$AE$13,IF(H12&lt;=$AD$12,$AE$12,IF(H12&lt;=$AD$11,$AE$11,""))))))</f>
        <v>Muy Baja</v>
      </c>
      <c r="K12" s="124" t="str">
        <f t="shared" ref="K12:K30" si="4">+IF(I12=0,"",IF(I12&lt;=$AF$9,$AF$10,IF(I12&lt;=$AG$9,$AG$10,IF(I12&lt;=$AH$9,$AH$10,IF(I12&lt;=$AI$9,$AI$10,IF(I12&lt;=$AJ$9,$AJ$10,""))))))</f>
        <v>Mayor</v>
      </c>
      <c r="L12" s="94" t="str">
        <f t="shared" ref="L12:L30" si="5">+IF(J12=$AE$11,IF(K12=$AF$10,$AF$11,IF(K12=$AG$10,$AG$11,IF(K12=$AH$10,$AH$11,IF(K12=$AI$10,$AI$11,IF(K12=$AJ$10,$AJ$11))))),IF(J12=$AE$12,IF(K12=$AF$10,$AF$12,IF(K12=$AG$10,$AG$12,IF(K12=$AH$10,$AH$12,IF(K12=$AI$10,$AI$12,IF(K12=$AJ$10,$AJ$12))))),IF(J12=$AE$13,IF(K12=$AF$10,$AF$13,IF(K12=$AG$10,$AG$13,IF(K12=$AH$10,$AH$13,IF(K12=$AI$10,$AI$13,IF(K12=$AJ$10,$AJ$13))))),IF(J12=$AE$14,IF(K12=$AF$10,$AF$14,IF(K12=$AG$10,$AG$14,IF(K12=$AH$10,$AH$14,IF(K12=$AI$10,$AI$14,IF(K12=$AJ$10,$AJ$14))))),IF(J12=$AE$15,IF(K12=$AF$10,$AF$15,IF(K12=$AG$10,$AG$15,IF(K12=$AH$10,$AH$15,IF(K12=$AI$10,$AI$15,IF(K12=$AJ$10,$AJ$15))))),"")))))</f>
        <v>Alto</v>
      </c>
      <c r="M12" s="94" t="s">
        <v>173</v>
      </c>
      <c r="N12" s="94" t="s">
        <v>266</v>
      </c>
      <c r="O12" s="204" t="s">
        <v>264</v>
      </c>
      <c r="P12" s="94" t="str">
        <f t="shared" si="2"/>
        <v>Reducir_Mitigar</v>
      </c>
      <c r="Q12" s="318" t="s">
        <v>422</v>
      </c>
      <c r="R12" s="204" t="s">
        <v>411</v>
      </c>
      <c r="S12" s="205" t="s">
        <v>410</v>
      </c>
      <c r="T12" s="205">
        <v>44925</v>
      </c>
      <c r="U12" s="205">
        <v>44662</v>
      </c>
      <c r="V12" s="205">
        <v>44785</v>
      </c>
      <c r="W12" s="205">
        <v>44907</v>
      </c>
      <c r="X12" s="204"/>
      <c r="Y12" s="204"/>
      <c r="Z12" s="204" t="s">
        <v>141</v>
      </c>
      <c r="AA12" s="96"/>
      <c r="AB12" s="96"/>
      <c r="AC12" s="443"/>
      <c r="AD12" s="99">
        <v>0.8</v>
      </c>
      <c r="AE12" s="90" t="s">
        <v>58</v>
      </c>
      <c r="AF12" s="101" t="s">
        <v>5</v>
      </c>
      <c r="AG12" s="101" t="s">
        <v>5</v>
      </c>
      <c r="AH12" s="97" t="s">
        <v>82</v>
      </c>
      <c r="AI12" s="97" t="s">
        <v>82</v>
      </c>
      <c r="AJ12" s="98" t="s">
        <v>81</v>
      </c>
      <c r="AM12" s="80"/>
      <c r="AN12" s="80"/>
      <c r="AO12" s="92"/>
      <c r="AP12" s="102"/>
      <c r="AQ12" s="103"/>
      <c r="AR12" s="100"/>
      <c r="AS12" s="100"/>
      <c r="AT12" s="100"/>
      <c r="AU12" s="100"/>
      <c r="AV12" s="100"/>
      <c r="AW12" s="92"/>
      <c r="AX12" s="92"/>
    </row>
    <row r="13" spans="1:50" ht="72.75" customHeight="1" x14ac:dyDescent="0.2">
      <c r="A13" s="93" t="str">
        <f>'2 CONTEXTO E IDENTIFICACIÓN'!A13</f>
        <v>R3</v>
      </c>
      <c r="B13" s="94" t="str">
        <f>+'2 CONTEXTO E IDENTIFICACIÓN'!E13</f>
        <v>Posibilidad de pérdida Económica y Reputacional por no publicar dentro de los términos de ley  los trámites contractuales que se requieren en los sistemas electrónicos de contratación autorizados, debido a la falta de seguimiento, control y verificación</v>
      </c>
      <c r="C13" s="129">
        <f>+'3 PROBABIL E IMPACTO INHERENTE'!E13</f>
        <v>0.6</v>
      </c>
      <c r="D13" s="129">
        <f>+'3 PROBABIL E IMPACTO INHERENTE'!M13</f>
        <v>1</v>
      </c>
      <c r="E13" s="124" t="str">
        <f>+'4 MAPA CALOR INHERENTE'!C13</f>
        <v>Media</v>
      </c>
      <c r="F13" s="124" t="str">
        <f>+'4 MAPA CALOR INHERENTE'!D13</f>
        <v>Catastrófico</v>
      </c>
      <c r="G13" s="94" t="str">
        <f>+'4 MAPA CALOR INHERENTE'!E13</f>
        <v>Extremo</v>
      </c>
      <c r="H13" s="123">
        <f>+'5 VALORACIÓN DEL CONTROL'!S22</f>
        <v>6.4799999999999996E-2</v>
      </c>
      <c r="I13" s="95">
        <f>+'5 VALORACIÓN DEL CONTROL'!T22</f>
        <v>1</v>
      </c>
      <c r="J13" s="124" t="str">
        <f t="shared" si="3"/>
        <v>Muy Baja</v>
      </c>
      <c r="K13" s="124" t="str">
        <f t="shared" si="4"/>
        <v>Catastrófico</v>
      </c>
      <c r="L13" s="94" t="str">
        <f>+IF(J13=$AE$11,IF(K13=$AF$10,$AF$11,IF(K13=$AG$10,$AG$11,IF(K13=$AH$10,$AH$11,IF(K13=$AI$10,$AI$11,IF(K13=$AJ$10,$AJ$11))))),IF(J13=$AE$12,IF(K13=$AF$10,$AF$12,IF(K13=$AG$10,$AG$12,IF(K13=$AH$10,$AH$12,IF(K13=$AI$10,$AI$12,IF(K13=$AJ$10,$AJ$12))))),IF(J13=$AE$13,IF(K13=$AF$10,$AF$13,IF(K13=$AG$10,$AG$13,IF(K13=$AH$10,$AH$13,IF(K13=$AI$10,$AI$13,IF(K13=$AJ$10,$AJ$13))))),IF(J13=$AE$14,IF(K13=$AF$10,$AF$14,IF(K13=$AG$10,$AG$14,IF(K13=$AH$10,$AH$14,IF(K13=$AI$10,$AI$14,IF(K13=$AJ$10,$AJ$14))))),IF(J13=$AE$15,IF(K13=$AF$10,$AF$15,IF(K13=$AG$10,$AG$15,IF(K13=$AH$10,$AH$15,IF(K13=$AI$10,$AI$15,IF(K13=$AJ$10,$AJ$15))))),"")))))</f>
        <v>Extremo</v>
      </c>
      <c r="M13" s="94" t="str">
        <f t="shared" si="0"/>
        <v>Requiere Plan de Acción</v>
      </c>
      <c r="N13" s="94" t="str">
        <f t="shared" si="1"/>
        <v>Reducir_mitigar_Transferir_Evitar</v>
      </c>
      <c r="O13" s="204" t="s">
        <v>264</v>
      </c>
      <c r="P13" s="94" t="str">
        <f t="shared" si="2"/>
        <v>Reducir_Mitigar</v>
      </c>
      <c r="Q13" s="204" t="s">
        <v>461</v>
      </c>
      <c r="R13" s="204" t="s">
        <v>412</v>
      </c>
      <c r="S13" s="205" t="s">
        <v>410</v>
      </c>
      <c r="T13" s="205">
        <v>44925</v>
      </c>
      <c r="U13" s="205">
        <v>44662</v>
      </c>
      <c r="V13" s="205">
        <v>44785</v>
      </c>
      <c r="W13" s="205">
        <v>44907</v>
      </c>
      <c r="X13" s="204"/>
      <c r="Y13" s="204"/>
      <c r="Z13" s="204" t="s">
        <v>141</v>
      </c>
      <c r="AA13" s="96"/>
      <c r="AB13" s="96"/>
      <c r="AC13" s="443"/>
      <c r="AD13" s="99">
        <v>0.6</v>
      </c>
      <c r="AE13" s="90" t="s">
        <v>56</v>
      </c>
      <c r="AF13" s="101" t="s">
        <v>5</v>
      </c>
      <c r="AG13" s="101" t="s">
        <v>5</v>
      </c>
      <c r="AH13" s="101" t="s">
        <v>5</v>
      </c>
      <c r="AI13" s="97" t="s">
        <v>82</v>
      </c>
      <c r="AJ13" s="98" t="s">
        <v>81</v>
      </c>
      <c r="AM13" s="80"/>
      <c r="AN13" s="80"/>
      <c r="AO13" s="92"/>
      <c r="AP13" s="102"/>
      <c r="AQ13" s="103"/>
      <c r="AR13" s="100"/>
      <c r="AS13" s="100"/>
      <c r="AT13" s="100"/>
      <c r="AU13" s="100"/>
      <c r="AV13" s="104"/>
      <c r="AW13" s="92"/>
      <c r="AX13" s="92"/>
    </row>
    <row r="14" spans="1:50" ht="69.75" customHeight="1" x14ac:dyDescent="0.2">
      <c r="A14" s="93" t="str">
        <f>'2 CONTEXTO E IDENTIFICACIÓN'!A14</f>
        <v>R4</v>
      </c>
      <c r="B14" s="94" t="str">
        <f>+'2 CONTEXTO E IDENTIFICACIÓN'!E14</f>
        <v>Posibilidad de pérdida Reputacional por no dar respuesta de fondo a los PQRSD dentro los términos legales debido a falta de seguimiento y control por parte de los funcionarios responsables</v>
      </c>
      <c r="C14" s="129">
        <f>+'3 PROBABIL E IMPACTO INHERENTE'!E14</f>
        <v>0.6</v>
      </c>
      <c r="D14" s="129">
        <f>+'3 PROBABIL E IMPACTO INHERENTE'!M14</f>
        <v>1</v>
      </c>
      <c r="E14" s="124" t="str">
        <f>+'4 MAPA CALOR INHERENTE'!C14</f>
        <v>Media</v>
      </c>
      <c r="F14" s="124" t="str">
        <f>+'4 MAPA CALOR INHERENTE'!D14</f>
        <v>Catastrófico</v>
      </c>
      <c r="G14" s="94" t="str">
        <f>+'4 MAPA CALOR INHERENTE'!E14</f>
        <v>Extremo</v>
      </c>
      <c r="H14" s="123">
        <f>+'5 VALORACIÓN DEL CONTROL'!S26</f>
        <v>7.5600000000000001E-2</v>
      </c>
      <c r="I14" s="95">
        <f>+'5 VALORACIÓN DEL CONTROL'!T26</f>
        <v>1</v>
      </c>
      <c r="J14" s="124" t="str">
        <f t="shared" si="3"/>
        <v>Muy Baja</v>
      </c>
      <c r="K14" s="124" t="str">
        <f t="shared" si="4"/>
        <v>Catastrófico</v>
      </c>
      <c r="L14" s="94" t="str">
        <f t="shared" si="5"/>
        <v>Extremo</v>
      </c>
      <c r="M14" s="94" t="str">
        <f t="shared" si="0"/>
        <v>Requiere Plan de Acción</v>
      </c>
      <c r="N14" s="94" t="str">
        <f t="shared" si="1"/>
        <v>Reducir_mitigar_Transferir_Evitar</v>
      </c>
      <c r="O14" s="204" t="s">
        <v>264</v>
      </c>
      <c r="P14" s="94" t="str">
        <f t="shared" si="2"/>
        <v>Reducir_Mitigar</v>
      </c>
      <c r="Q14" s="204" t="s">
        <v>462</v>
      </c>
      <c r="R14" s="204" t="s">
        <v>413</v>
      </c>
      <c r="S14" s="205" t="s">
        <v>271</v>
      </c>
      <c r="T14" s="205">
        <v>44925</v>
      </c>
      <c r="U14" s="205">
        <v>44662</v>
      </c>
      <c r="V14" s="205">
        <v>44785</v>
      </c>
      <c r="W14" s="205">
        <v>44907</v>
      </c>
      <c r="X14" s="204"/>
      <c r="Y14" s="204"/>
      <c r="Z14" s="204" t="s">
        <v>141</v>
      </c>
      <c r="AA14" s="96"/>
      <c r="AB14" s="96"/>
      <c r="AC14" s="443"/>
      <c r="AD14" s="99">
        <v>0.4</v>
      </c>
      <c r="AE14" s="90" t="s">
        <v>54</v>
      </c>
      <c r="AF14" s="105" t="s">
        <v>83</v>
      </c>
      <c r="AG14" s="101" t="s">
        <v>5</v>
      </c>
      <c r="AH14" s="101" t="s">
        <v>5</v>
      </c>
      <c r="AI14" s="97" t="s">
        <v>82</v>
      </c>
      <c r="AJ14" s="98" t="s">
        <v>81</v>
      </c>
      <c r="AM14" s="80"/>
      <c r="AN14" s="80"/>
      <c r="AO14" s="92"/>
      <c r="AP14" s="102"/>
      <c r="AQ14" s="103"/>
      <c r="AR14" s="100"/>
      <c r="AS14" s="100"/>
      <c r="AT14" s="100"/>
      <c r="AU14" s="104"/>
      <c r="AV14" s="100"/>
      <c r="AW14" s="92"/>
      <c r="AX14" s="92"/>
    </row>
    <row r="15" spans="1:50" ht="66.75" customHeight="1" thickBot="1" x14ac:dyDescent="0.25">
      <c r="A15" s="93" t="str">
        <f>'2 CONTEXTO E IDENTIFICACIÓN'!A15</f>
        <v>R5</v>
      </c>
      <c r="B15" s="94" t="str">
        <f>+'2 CONTEXTO E IDENTIFICACIÓN'!E15</f>
        <v>Posibilidad de pérdida Reputacional por deficiencia en la verificacion trimestral del cumplimiento de las metas de programas y proyectos   debido a falta de seguimiento y control por parte de los funcionarios responsables</v>
      </c>
      <c r="C15" s="129">
        <f>+'3 PROBABIL E IMPACTO INHERENTE'!E15</f>
        <v>0.6</v>
      </c>
      <c r="D15" s="129">
        <f>+'3 PROBABIL E IMPACTO INHERENTE'!M15</f>
        <v>0.8</v>
      </c>
      <c r="E15" s="124" t="str">
        <f>+'4 MAPA CALOR INHERENTE'!C15</f>
        <v>Media</v>
      </c>
      <c r="F15" s="124" t="str">
        <f>+'4 MAPA CALOR INHERENTE'!D15</f>
        <v>Mayor</v>
      </c>
      <c r="G15" s="94" t="str">
        <f>+'4 MAPA CALOR INHERENTE'!E15</f>
        <v>Alto</v>
      </c>
      <c r="H15" s="123">
        <f>+'5 VALORACIÓN DEL CONTROL'!S30</f>
        <v>6.4799999999999996E-2</v>
      </c>
      <c r="I15" s="95">
        <f>+'5 VALORACIÓN DEL CONTROL'!T30</f>
        <v>0.8</v>
      </c>
      <c r="J15" s="124" t="str">
        <f t="shared" si="3"/>
        <v>Muy Baja</v>
      </c>
      <c r="K15" s="124" t="str">
        <f t="shared" si="4"/>
        <v>Mayor</v>
      </c>
      <c r="L15" s="94" t="str">
        <f t="shared" si="5"/>
        <v>Alto</v>
      </c>
      <c r="M15" s="94" t="str">
        <f t="shared" si="0"/>
        <v>Requiere Plan de Acción</v>
      </c>
      <c r="N15" s="94" t="str">
        <f t="shared" si="1"/>
        <v>Reducir_mitigar_Transferir_Evitar</v>
      </c>
      <c r="O15" s="204" t="s">
        <v>264</v>
      </c>
      <c r="P15" s="94" t="str">
        <f t="shared" si="2"/>
        <v>Reducir_Mitigar</v>
      </c>
      <c r="Q15" s="204" t="s">
        <v>423</v>
      </c>
      <c r="R15" s="204" t="s">
        <v>414</v>
      </c>
      <c r="S15" s="205" t="s">
        <v>271</v>
      </c>
      <c r="T15" s="205">
        <v>44925</v>
      </c>
      <c r="U15" s="205">
        <v>44662</v>
      </c>
      <c r="V15" s="205">
        <v>44785</v>
      </c>
      <c r="W15" s="205">
        <v>44907</v>
      </c>
      <c r="X15" s="204"/>
      <c r="Y15" s="204"/>
      <c r="Z15" s="204" t="s">
        <v>141</v>
      </c>
      <c r="AA15" s="96"/>
      <c r="AB15" s="96"/>
      <c r="AC15" s="444"/>
      <c r="AD15" s="111">
        <v>0.2</v>
      </c>
      <c r="AE15" s="112" t="s">
        <v>52</v>
      </c>
      <c r="AF15" s="107" t="s">
        <v>83</v>
      </c>
      <c r="AG15" s="107" t="s">
        <v>83</v>
      </c>
      <c r="AH15" s="108" t="s">
        <v>5</v>
      </c>
      <c r="AI15" s="109" t="s">
        <v>82</v>
      </c>
      <c r="AJ15" s="110" t="s">
        <v>81</v>
      </c>
      <c r="AM15" s="80"/>
      <c r="AN15" s="80"/>
      <c r="AO15" s="92"/>
      <c r="AP15" s="102"/>
      <c r="AQ15" s="103"/>
      <c r="AR15" s="100"/>
      <c r="AS15" s="100"/>
      <c r="AT15" s="100"/>
      <c r="AU15" s="113"/>
      <c r="AV15" s="100"/>
      <c r="AW15" s="92"/>
      <c r="AX15" s="92"/>
    </row>
    <row r="16" spans="1:50" ht="42" customHeight="1" x14ac:dyDescent="0.2">
      <c r="A16" s="93" t="str">
        <f>'2 CONTEXTO E IDENTIFICACIÓN'!A16</f>
        <v>R6</v>
      </c>
      <c r="B16" s="94" t="str">
        <f>+'2 CONTEXTO E IDENTIFICACIÓN'!E16</f>
        <v>Posibilidad de pérdida Económica y Reputacional  por la indebida celebración de contratos realizados mediante la modalidad de contratación directa debido al incumplimiento de los requisitos de idoneidad y/o experiencia.</v>
      </c>
      <c r="C16" s="129">
        <f>+'3 PROBABIL E IMPACTO INHERENTE'!E16</f>
        <v>0.6</v>
      </c>
      <c r="D16" s="129">
        <f>+'3 PROBABIL E IMPACTO INHERENTE'!M16</f>
        <v>0.8</v>
      </c>
      <c r="E16" s="124" t="str">
        <f>+'4 MAPA CALOR INHERENTE'!C16</f>
        <v>Media</v>
      </c>
      <c r="F16" s="124" t="str">
        <f>+'4 MAPA CALOR INHERENTE'!D16</f>
        <v>Mayor</v>
      </c>
      <c r="G16" s="94" t="str">
        <f>+'4 MAPA CALOR INHERENTE'!E16</f>
        <v>Alto</v>
      </c>
      <c r="H16" s="123">
        <f>+'5 VALORACIÓN DEL CONTROL'!S34</f>
        <v>0.12959999999999999</v>
      </c>
      <c r="I16" s="95">
        <f>+'5 VALORACIÓN DEL CONTROL'!T34</f>
        <v>0.60000000000000009</v>
      </c>
      <c r="J16" s="124" t="str">
        <f t="shared" si="3"/>
        <v>Muy Baja</v>
      </c>
      <c r="K16" s="124" t="str">
        <f t="shared" si="4"/>
        <v>Moderado</v>
      </c>
      <c r="L16" s="94" t="str">
        <f t="shared" si="5"/>
        <v>Moderado</v>
      </c>
      <c r="M16" s="94" t="str">
        <f t="shared" si="0"/>
        <v>Requiere Plan de Acción</v>
      </c>
      <c r="N16" s="94" t="str">
        <f t="shared" si="1"/>
        <v>Reducir_mitigar_Transferir_Evitar</v>
      </c>
      <c r="O16" s="204"/>
      <c r="P16" s="94">
        <f t="shared" si="2"/>
        <v>0</v>
      </c>
      <c r="Q16" s="204" t="s">
        <v>463</v>
      </c>
      <c r="R16" s="204" t="s">
        <v>415</v>
      </c>
      <c r="S16" s="205" t="s">
        <v>271</v>
      </c>
      <c r="T16" s="205">
        <v>44925</v>
      </c>
      <c r="U16" s="205">
        <v>44662</v>
      </c>
      <c r="V16" s="205">
        <v>44785</v>
      </c>
      <c r="W16" s="205">
        <v>44907</v>
      </c>
      <c r="X16" s="204"/>
      <c r="Y16" s="204"/>
      <c r="Z16" s="204"/>
      <c r="AA16" s="96"/>
      <c r="AB16" s="96"/>
      <c r="AM16" s="80"/>
      <c r="AN16" s="80"/>
      <c r="AO16" s="92"/>
      <c r="AP16" s="102"/>
      <c r="AQ16" s="103"/>
      <c r="AR16" s="100"/>
      <c r="AS16" s="100"/>
      <c r="AT16" s="100"/>
      <c r="AU16" s="100"/>
      <c r="AV16" s="100"/>
      <c r="AW16" s="92"/>
      <c r="AX16" s="92"/>
    </row>
    <row r="17" spans="1:50" ht="42" customHeight="1" x14ac:dyDescent="0.2">
      <c r="A17" s="93" t="str">
        <f>'2 CONTEXTO E IDENTIFICACIÓN'!A17</f>
        <v>R7</v>
      </c>
      <c r="B17" s="94" t="str">
        <f>+'2 CONTEXTO E IDENTIFICACIÓN'!E17</f>
        <v>Posibilidad de pérdida Económica y Reputacional por la  falta de  mantenimiento preventivo a cada equipo tecnologico  Debido a la falta de cronogramas de mantenimiento.</v>
      </c>
      <c r="C17" s="129">
        <f>+'3 PROBABIL E IMPACTO INHERENTE'!E17</f>
        <v>0.6</v>
      </c>
      <c r="D17" s="129">
        <f>+'3 PROBABIL E IMPACTO INHERENTE'!M17</f>
        <v>0.2</v>
      </c>
      <c r="E17" s="124" t="str">
        <f>+'4 MAPA CALOR INHERENTE'!C17</f>
        <v>Media</v>
      </c>
      <c r="F17" s="124" t="str">
        <f>+'4 MAPA CALOR INHERENTE'!D17</f>
        <v>Leve</v>
      </c>
      <c r="G17" s="94" t="str">
        <f>+'4 MAPA CALOR INHERENTE'!E17</f>
        <v>Moderado</v>
      </c>
      <c r="H17" s="123">
        <f>+'5 VALORACIÓN DEL CONTROL'!S38</f>
        <v>0.216</v>
      </c>
      <c r="I17" s="95">
        <f>+'5 VALORACIÓN DEL CONTROL'!T38</f>
        <v>0.2</v>
      </c>
      <c r="J17" s="124" t="str">
        <f t="shared" si="3"/>
        <v>Baja</v>
      </c>
      <c r="K17" s="124" t="str">
        <f t="shared" si="4"/>
        <v>Leve</v>
      </c>
      <c r="L17" s="94" t="str">
        <f t="shared" si="5"/>
        <v>Bajo</v>
      </c>
      <c r="M17" s="94" t="str">
        <f t="shared" si="0"/>
        <v>No requiere Plan de Acción</v>
      </c>
      <c r="N17" s="94" t="str">
        <f t="shared" si="1"/>
        <v>Aceptar</v>
      </c>
      <c r="O17" s="204"/>
      <c r="P17" s="94" t="str">
        <f t="shared" si="2"/>
        <v>Aceptar</v>
      </c>
      <c r="Q17" s="204" t="s">
        <v>464</v>
      </c>
      <c r="R17" s="204" t="s">
        <v>416</v>
      </c>
      <c r="S17" s="205" t="s">
        <v>271</v>
      </c>
      <c r="T17" s="205">
        <v>44925</v>
      </c>
      <c r="U17" s="205">
        <v>44662</v>
      </c>
      <c r="V17" s="205">
        <v>44785</v>
      </c>
      <c r="W17" s="205">
        <v>44907</v>
      </c>
      <c r="X17" s="204"/>
      <c r="Y17" s="204"/>
      <c r="Z17" s="204"/>
      <c r="AA17" s="96"/>
      <c r="AB17" s="96"/>
      <c r="AF17" s="84" t="s">
        <v>85</v>
      </c>
      <c r="AG17" s="84" t="s">
        <v>121</v>
      </c>
      <c r="AH17" s="84" t="s">
        <v>172</v>
      </c>
      <c r="AJ17" s="89" t="s">
        <v>266</v>
      </c>
      <c r="AK17" s="80"/>
      <c r="AL17" s="80"/>
      <c r="AM17" s="80"/>
      <c r="AN17" s="80"/>
      <c r="AO17" s="92"/>
      <c r="AP17" s="102"/>
      <c r="AQ17" s="92"/>
      <c r="AR17" s="103"/>
      <c r="AS17" s="103"/>
      <c r="AT17" s="103"/>
      <c r="AU17" s="103"/>
      <c r="AV17" s="103"/>
      <c r="AW17" s="92"/>
      <c r="AX17" s="92"/>
    </row>
    <row r="18" spans="1:50" ht="42" customHeight="1" x14ac:dyDescent="0.2">
      <c r="A18" s="93" t="str">
        <f>'2 CONTEXTO E IDENTIFICACIÓN'!A18</f>
        <v>R8</v>
      </c>
      <c r="B18" s="94" t="str">
        <f>+'2 CONTEXTO E IDENTIFICACIÓN'!E18</f>
        <v>Posibilidad de pérdida Económica y Reputacional por falta de realizacion de copias de seguridad Debido a la falta de precaucion por parte del personal</v>
      </c>
      <c r="C18" s="129">
        <f>+'3 PROBABIL E IMPACTO INHERENTE'!E18</f>
        <v>0.6</v>
      </c>
      <c r="D18" s="129">
        <f>+'3 PROBABIL E IMPACTO INHERENTE'!M18</f>
        <v>0.6</v>
      </c>
      <c r="E18" s="124" t="str">
        <f>+'4 MAPA CALOR INHERENTE'!C18</f>
        <v>Media</v>
      </c>
      <c r="F18" s="124" t="str">
        <f>+'4 MAPA CALOR INHERENTE'!D18</f>
        <v>Moderado</v>
      </c>
      <c r="G18" s="94" t="str">
        <f>+'4 MAPA CALOR INHERENTE'!E18</f>
        <v>Moderado</v>
      </c>
      <c r="H18" s="123">
        <f>+'5 VALORACIÓN DEL CONTROL'!S42</f>
        <v>9.0719999999999995E-2</v>
      </c>
      <c r="I18" s="95">
        <f>+'5 VALORACIÓN DEL CONTROL'!T42</f>
        <v>0.6</v>
      </c>
      <c r="J18" s="124" t="str">
        <f t="shared" si="3"/>
        <v>Muy Baja</v>
      </c>
      <c r="K18" s="124" t="str">
        <f t="shared" si="4"/>
        <v>Moderado</v>
      </c>
      <c r="L18" s="94" t="str">
        <f t="shared" si="5"/>
        <v>Moderado</v>
      </c>
      <c r="M18" s="94" t="str">
        <f t="shared" si="0"/>
        <v>Requiere Plan de Acción</v>
      </c>
      <c r="N18" s="94" t="str">
        <f t="shared" si="1"/>
        <v>Reducir_mitigar_Transferir_Evitar</v>
      </c>
      <c r="O18" s="204"/>
      <c r="P18" s="94">
        <f t="shared" si="2"/>
        <v>0</v>
      </c>
      <c r="Q18" s="204" t="s">
        <v>465</v>
      </c>
      <c r="R18" s="204" t="s">
        <v>417</v>
      </c>
      <c r="S18" s="205" t="s">
        <v>271</v>
      </c>
      <c r="T18" s="205">
        <v>44925</v>
      </c>
      <c r="U18" s="205">
        <v>44662</v>
      </c>
      <c r="V18" s="205">
        <v>44785</v>
      </c>
      <c r="W18" s="205">
        <v>44907</v>
      </c>
      <c r="X18" s="204"/>
      <c r="Y18" s="204"/>
      <c r="Z18" s="204"/>
      <c r="AA18" s="96"/>
      <c r="AB18" s="96"/>
      <c r="AF18" s="114" t="s">
        <v>81</v>
      </c>
      <c r="AG18" s="89" t="s">
        <v>266</v>
      </c>
      <c r="AH18" s="89" t="s">
        <v>173</v>
      </c>
      <c r="AI18" s="80"/>
      <c r="AJ18" s="281" t="s">
        <v>264</v>
      </c>
      <c r="AM18" s="80"/>
      <c r="AN18" s="80"/>
      <c r="AO18" s="92"/>
      <c r="AP18" s="92"/>
      <c r="AQ18" s="92"/>
      <c r="AR18" s="100"/>
      <c r="AS18" s="100"/>
      <c r="AT18" s="100"/>
      <c r="AU18" s="100"/>
      <c r="AV18" s="100"/>
      <c r="AW18" s="92"/>
      <c r="AX18" s="92"/>
    </row>
    <row r="19" spans="1:50" ht="42" customHeight="1" x14ac:dyDescent="0.2">
      <c r="A19" s="93" t="str">
        <f>'2 CONTEXTO E IDENTIFICACIÓN'!A19</f>
        <v>R9</v>
      </c>
      <c r="B19" s="94" t="str">
        <f>+'2 CONTEXTO E IDENTIFICACIÓN'!E19</f>
        <v>Posibilidad de pérdida Reputacional por falta de control y actualizacion de redes sociales debido a poca cultura de socilizacion de tramites y servicios</v>
      </c>
      <c r="C19" s="129">
        <f>+'3 PROBABIL E IMPACTO INHERENTE'!E19</f>
        <v>0.6</v>
      </c>
      <c r="D19" s="129">
        <f>+'3 PROBABIL E IMPACTO INHERENTE'!M19</f>
        <v>0.6</v>
      </c>
      <c r="E19" s="124" t="str">
        <f>+'4 MAPA CALOR INHERENTE'!C19</f>
        <v>Media</v>
      </c>
      <c r="F19" s="124" t="str">
        <f>+'4 MAPA CALOR INHERENTE'!D19</f>
        <v>Moderado</v>
      </c>
      <c r="G19" s="94" t="str">
        <f>+'4 MAPA CALOR INHERENTE'!E19</f>
        <v>Moderado</v>
      </c>
      <c r="H19" s="123">
        <f>+'5 VALORACIÓN DEL CONTROL'!S46</f>
        <v>9.0719999999999995E-2</v>
      </c>
      <c r="I19" s="95">
        <f>+'5 VALORACIÓN DEL CONTROL'!T46</f>
        <v>0.6</v>
      </c>
      <c r="J19" s="124" t="str">
        <f t="shared" si="3"/>
        <v>Muy Baja</v>
      </c>
      <c r="K19" s="124" t="str">
        <f t="shared" si="4"/>
        <v>Moderado</v>
      </c>
      <c r="L19" s="94" t="str">
        <f t="shared" si="5"/>
        <v>Moderado</v>
      </c>
      <c r="M19" s="94" t="str">
        <f t="shared" si="0"/>
        <v>Requiere Plan de Acción</v>
      </c>
      <c r="N19" s="94" t="str">
        <f t="shared" si="1"/>
        <v>Reducir_mitigar_Transferir_Evitar</v>
      </c>
      <c r="O19" s="204"/>
      <c r="P19" s="94">
        <f t="shared" si="2"/>
        <v>0</v>
      </c>
      <c r="Q19" s="204" t="s">
        <v>466</v>
      </c>
      <c r="R19" s="204" t="s">
        <v>418</v>
      </c>
      <c r="S19" s="205" t="s">
        <v>271</v>
      </c>
      <c r="T19" s="205">
        <v>44925</v>
      </c>
      <c r="U19" s="205">
        <v>44662</v>
      </c>
      <c r="V19" s="205">
        <v>44785</v>
      </c>
      <c r="W19" s="205">
        <v>44907</v>
      </c>
      <c r="X19" s="204"/>
      <c r="Y19" s="204"/>
      <c r="Z19" s="204"/>
      <c r="AA19" s="96"/>
      <c r="AB19" s="96"/>
      <c r="AF19" s="97" t="s">
        <v>82</v>
      </c>
      <c r="AG19" s="89" t="s">
        <v>266</v>
      </c>
      <c r="AH19" s="89" t="s">
        <v>173</v>
      </c>
      <c r="AI19" s="80"/>
      <c r="AJ19" s="281" t="s">
        <v>265</v>
      </c>
      <c r="AK19" s="80"/>
      <c r="AL19" s="80"/>
      <c r="AM19" s="80"/>
      <c r="AN19" s="80"/>
      <c r="AO19" s="92"/>
      <c r="AP19" s="92"/>
      <c r="AQ19" s="92"/>
      <c r="AR19" s="100"/>
      <c r="AS19" s="100"/>
      <c r="AT19" s="100"/>
      <c r="AU19" s="100"/>
      <c r="AV19" s="100"/>
      <c r="AW19" s="92"/>
      <c r="AX19" s="92"/>
    </row>
    <row r="20" spans="1:50" ht="42" customHeight="1" x14ac:dyDescent="0.2">
      <c r="A20" s="93" t="str">
        <f>'2 CONTEXTO E IDENTIFICACIÓN'!A20</f>
        <v>R10</v>
      </c>
      <c r="B20" s="94" t="str">
        <f>+'2 CONTEXTO E IDENTIFICACIÓN'!E20</f>
        <v>Posibilidad de pérdida Económica y Reputacional por que la información (hechos económicos) no se registra oportunamente antes del cierre del periodo contable. debido al desconocimiento del Marco Normativo del Régimen de Contabilidad Pública para entidades de gobierno.</v>
      </c>
      <c r="C20" s="129">
        <f>+'3 PROBABIL E IMPACTO INHERENTE'!E20</f>
        <v>0.6</v>
      </c>
      <c r="D20" s="129">
        <f>+'3 PROBABIL E IMPACTO INHERENTE'!M20</f>
        <v>0.2</v>
      </c>
      <c r="E20" s="124" t="str">
        <f>+'4 MAPA CALOR INHERENTE'!C20</f>
        <v>Media</v>
      </c>
      <c r="F20" s="124" t="str">
        <f>+'4 MAPA CALOR INHERENTE'!D20</f>
        <v>Leve</v>
      </c>
      <c r="G20" s="94" t="str">
        <f>+'4 MAPA CALOR INHERENTE'!E20</f>
        <v>Moderado</v>
      </c>
      <c r="H20" s="123">
        <f>+'5 VALORACIÓN DEL CONTROL'!S50</f>
        <v>7.4999999999999997E-2</v>
      </c>
      <c r="I20" s="95">
        <f>+'5 VALORACIÓN DEL CONTROL'!T50</f>
        <v>0.15000000000000002</v>
      </c>
      <c r="J20" s="124" t="str">
        <f t="shared" si="3"/>
        <v>Muy Baja</v>
      </c>
      <c r="K20" s="124" t="str">
        <f t="shared" si="4"/>
        <v>Leve</v>
      </c>
      <c r="L20" s="94" t="str">
        <f t="shared" si="5"/>
        <v>Bajo</v>
      </c>
      <c r="M20" s="94" t="str">
        <f t="shared" si="0"/>
        <v>No requiere Plan de Acción</v>
      </c>
      <c r="N20" s="94" t="str">
        <f t="shared" si="1"/>
        <v>Aceptar</v>
      </c>
      <c r="O20" s="204"/>
      <c r="P20" s="94" t="str">
        <f t="shared" si="2"/>
        <v>Aceptar</v>
      </c>
      <c r="Q20" s="204" t="s">
        <v>467</v>
      </c>
      <c r="R20" s="204" t="s">
        <v>419</v>
      </c>
      <c r="S20" s="205" t="s">
        <v>271</v>
      </c>
      <c r="T20" s="205">
        <v>44925</v>
      </c>
      <c r="U20" s="205">
        <v>44662</v>
      </c>
      <c r="V20" s="205">
        <v>44785</v>
      </c>
      <c r="W20" s="205">
        <v>44907</v>
      </c>
      <c r="X20" s="204"/>
      <c r="Y20" s="204"/>
      <c r="Z20" s="204"/>
      <c r="AA20" s="96"/>
      <c r="AB20" s="96"/>
      <c r="AE20" s="115"/>
      <c r="AF20" s="101" t="s">
        <v>5</v>
      </c>
      <c r="AG20" s="89" t="s">
        <v>266</v>
      </c>
      <c r="AH20" s="89" t="s">
        <v>173</v>
      </c>
      <c r="AI20" s="115"/>
      <c r="AJ20" s="281" t="s">
        <v>126</v>
      </c>
      <c r="AK20" s="115"/>
      <c r="AL20" s="115"/>
      <c r="AM20" s="115"/>
      <c r="AN20" s="115"/>
      <c r="AO20" s="92"/>
      <c r="AP20" s="92"/>
      <c r="AQ20" s="116"/>
      <c r="AR20" s="116"/>
      <c r="AS20" s="116"/>
      <c r="AT20" s="116"/>
      <c r="AU20" s="116"/>
      <c r="AV20" s="116"/>
      <c r="AW20" s="92"/>
      <c r="AX20" s="92"/>
    </row>
    <row r="21" spans="1:50" ht="42" customHeight="1" x14ac:dyDescent="0.2">
      <c r="A21" s="93" t="str">
        <f>'2 CONTEXTO E IDENTIFICACIÓN'!A21</f>
        <v>R11</v>
      </c>
      <c r="B21" s="94" t="str">
        <f>+'2 CONTEXTO E IDENTIFICACIÓN'!E21</f>
        <v>Posibilidad de pérdida Reputacional y Económica por falta de calendario de informes de las fechas y vencimientos de los diferentes reportes.  Debido a la falta de control para los reportes ante entes de control</v>
      </c>
      <c r="C21" s="129">
        <f>+'3 PROBABIL E IMPACTO INHERENTE'!E21</f>
        <v>0.6</v>
      </c>
      <c r="D21" s="129">
        <f>+'3 PROBABIL E IMPACTO INHERENTE'!M21</f>
        <v>0.2</v>
      </c>
      <c r="E21" s="124" t="str">
        <f>+'4 MAPA CALOR INHERENTE'!C21</f>
        <v>Media</v>
      </c>
      <c r="F21" s="124" t="str">
        <f>+'4 MAPA CALOR INHERENTE'!D21</f>
        <v>Leve</v>
      </c>
      <c r="G21" s="94" t="str">
        <f>+'4 MAPA CALOR INHERENTE'!E21</f>
        <v>Moderado</v>
      </c>
      <c r="H21" s="123">
        <f>+'5 VALORACIÓN DEL CONTROL'!S54</f>
        <v>0.108</v>
      </c>
      <c r="I21" s="95">
        <f>+'5 VALORACIÓN DEL CONTROL'!T54</f>
        <v>0.2</v>
      </c>
      <c r="J21" s="124" t="str">
        <f t="shared" si="3"/>
        <v>Muy Baja</v>
      </c>
      <c r="K21" s="124" t="str">
        <f t="shared" si="4"/>
        <v>Leve</v>
      </c>
      <c r="L21" s="94" t="str">
        <f t="shared" si="5"/>
        <v>Bajo</v>
      </c>
      <c r="M21" s="94" t="str">
        <f t="shared" si="0"/>
        <v>No requiere Plan de Acción</v>
      </c>
      <c r="N21" s="94" t="str">
        <f t="shared" si="1"/>
        <v>Aceptar</v>
      </c>
      <c r="O21" s="204"/>
      <c r="P21" s="94" t="str">
        <f t="shared" si="2"/>
        <v>Aceptar</v>
      </c>
      <c r="Q21" s="204" t="s">
        <v>424</v>
      </c>
      <c r="R21" s="204" t="s">
        <v>420</v>
      </c>
      <c r="S21" s="205" t="s">
        <v>271</v>
      </c>
      <c r="T21" s="205">
        <v>44925</v>
      </c>
      <c r="U21" s="205">
        <v>44662</v>
      </c>
      <c r="V21" s="205">
        <v>44785</v>
      </c>
      <c r="W21" s="205">
        <v>44907</v>
      </c>
      <c r="X21" s="204"/>
      <c r="Y21" s="204"/>
      <c r="Z21" s="204"/>
      <c r="AA21" s="96"/>
      <c r="AB21" s="96"/>
      <c r="AE21" s="115"/>
      <c r="AF21" s="105" t="s">
        <v>83</v>
      </c>
      <c r="AG21" s="89" t="s">
        <v>125</v>
      </c>
      <c r="AH21" s="89" t="s">
        <v>174</v>
      </c>
      <c r="AM21" s="115"/>
      <c r="AN21" s="115"/>
      <c r="AO21" s="92"/>
      <c r="AP21" s="92"/>
      <c r="AQ21" s="92"/>
      <c r="AR21" s="100"/>
      <c r="AS21" s="100"/>
      <c r="AT21" s="100"/>
      <c r="AU21" s="100"/>
      <c r="AV21" s="100"/>
      <c r="AW21" s="92"/>
      <c r="AX21" s="92"/>
    </row>
    <row r="22" spans="1:50" ht="42" customHeight="1" x14ac:dyDescent="0.2">
      <c r="A22" s="93" t="str">
        <f>'2 CONTEXTO E IDENTIFICACIÓN'!A22</f>
        <v>R12</v>
      </c>
      <c r="B22" s="94" t="str">
        <f>+'2 CONTEXTO E IDENTIFICACIÓN'!E22</f>
        <v>Posibilidad de pérdida Económica y Reputacional por falta de vistos buenos y claridad financiera debido a la ausencia de revision y concordancia de datos</v>
      </c>
      <c r="C22" s="129">
        <f>+'3 PROBABIL E IMPACTO INHERENTE'!E22</f>
        <v>0.6</v>
      </c>
      <c r="D22" s="129">
        <f>+'3 PROBABIL E IMPACTO INHERENTE'!M22</f>
        <v>0.2</v>
      </c>
      <c r="E22" s="124" t="str">
        <f>+'4 MAPA CALOR INHERENTE'!C22</f>
        <v>Media</v>
      </c>
      <c r="F22" s="124" t="str">
        <f>+'4 MAPA CALOR INHERENTE'!D22</f>
        <v>Leve</v>
      </c>
      <c r="G22" s="94" t="str">
        <f>+'4 MAPA CALOR INHERENTE'!E22</f>
        <v>Moderado</v>
      </c>
      <c r="H22" s="123">
        <f>+'5 VALORACIÓN DEL CONTROL'!S58</f>
        <v>0.216</v>
      </c>
      <c r="I22" s="95">
        <f>+'5 VALORACIÓN DEL CONTROL'!T58</f>
        <v>0.15000000000000002</v>
      </c>
      <c r="J22" s="124" t="str">
        <f t="shared" si="3"/>
        <v>Baja</v>
      </c>
      <c r="K22" s="124" t="str">
        <f t="shared" si="4"/>
        <v>Leve</v>
      </c>
      <c r="L22" s="94" t="str">
        <f t="shared" si="5"/>
        <v>Bajo</v>
      </c>
      <c r="M22" s="94" t="str">
        <f t="shared" si="0"/>
        <v>No requiere Plan de Acción</v>
      </c>
      <c r="N22" s="94" t="str">
        <f t="shared" si="1"/>
        <v>Aceptar</v>
      </c>
      <c r="O22" s="204"/>
      <c r="P22" s="94" t="str">
        <f t="shared" si="2"/>
        <v>Aceptar</v>
      </c>
      <c r="Q22" s="204" t="s">
        <v>468</v>
      </c>
      <c r="R22" s="204" t="s">
        <v>414</v>
      </c>
      <c r="S22" s="205" t="s">
        <v>271</v>
      </c>
      <c r="T22" s="205">
        <v>44925</v>
      </c>
      <c r="U22" s="205">
        <v>44662</v>
      </c>
      <c r="V22" s="205">
        <v>44785</v>
      </c>
      <c r="W22" s="205">
        <v>44907</v>
      </c>
      <c r="X22" s="204"/>
      <c r="Y22" s="204"/>
      <c r="Z22" s="204"/>
      <c r="AA22" s="96"/>
      <c r="AB22" s="96"/>
      <c r="AC22" s="117"/>
      <c r="AD22" s="117"/>
      <c r="AE22" s="115"/>
      <c r="AF22" s="184"/>
      <c r="AM22" s="115"/>
      <c r="AN22" s="115"/>
      <c r="AO22" s="92"/>
      <c r="AP22" s="92"/>
      <c r="AQ22" s="92"/>
      <c r="AR22" s="100"/>
      <c r="AS22" s="100"/>
      <c r="AT22" s="100"/>
      <c r="AU22" s="100"/>
      <c r="AV22" s="100"/>
      <c r="AW22" s="92"/>
      <c r="AX22" s="92"/>
    </row>
    <row r="23" spans="1:50" ht="42" customHeight="1" x14ac:dyDescent="0.2">
      <c r="A23" s="93" t="str">
        <f>'2 CONTEXTO E IDENTIFICACIÓN'!A23</f>
        <v>R13</v>
      </c>
      <c r="B23" s="94" t="str">
        <f>+'2 CONTEXTO E IDENTIFICACIÓN'!E23</f>
        <v>Posibilidad de pérdida Económica y Reputacional por descuido en la digitalizacion de cuenta debido a la falta de seguimiento y control al momento de realizar los pagos</v>
      </c>
      <c r="C23" s="129">
        <f>+'3 PROBABIL E IMPACTO INHERENTE'!E23</f>
        <v>0.6</v>
      </c>
      <c r="D23" s="129">
        <f>+'3 PROBABIL E IMPACTO INHERENTE'!M23</f>
        <v>0.4</v>
      </c>
      <c r="E23" s="124" t="str">
        <f>+'4 MAPA CALOR INHERENTE'!C23</f>
        <v>Media</v>
      </c>
      <c r="F23" s="124" t="str">
        <f>+'4 MAPA CALOR INHERENTE'!D23</f>
        <v>Menor</v>
      </c>
      <c r="G23" s="94" t="str">
        <f>+'4 MAPA CALOR INHERENTE'!E23</f>
        <v>Moderado</v>
      </c>
      <c r="H23" s="123">
        <f>+'5 VALORACIÓN DEL CONTROL'!S62</f>
        <v>5.3999999999999999E-2</v>
      </c>
      <c r="I23" s="95">
        <f>+'5 VALORACIÓN DEL CONTROL'!T62</f>
        <v>0.4</v>
      </c>
      <c r="J23" s="124" t="str">
        <f t="shared" si="3"/>
        <v>Muy Baja</v>
      </c>
      <c r="K23" s="124" t="str">
        <f t="shared" si="4"/>
        <v>Menor</v>
      </c>
      <c r="L23" s="94" t="str">
        <f t="shared" si="5"/>
        <v>Bajo</v>
      </c>
      <c r="M23" s="94" t="str">
        <f t="shared" si="0"/>
        <v>No requiere Plan de Acción</v>
      </c>
      <c r="N23" s="94" t="str">
        <f t="shared" si="1"/>
        <v>Aceptar</v>
      </c>
      <c r="O23" s="204"/>
      <c r="P23" s="94" t="str">
        <f t="shared" si="2"/>
        <v>Aceptar</v>
      </c>
      <c r="Q23" s="204" t="s">
        <v>469</v>
      </c>
      <c r="R23" s="204" t="s">
        <v>414</v>
      </c>
      <c r="S23" s="205" t="s">
        <v>271</v>
      </c>
      <c r="T23" s="205">
        <v>44925</v>
      </c>
      <c r="U23" s="205">
        <v>44662</v>
      </c>
      <c r="V23" s="205">
        <v>44785</v>
      </c>
      <c r="W23" s="205">
        <v>44907</v>
      </c>
      <c r="X23" s="204"/>
      <c r="Y23" s="204"/>
      <c r="Z23" s="204"/>
      <c r="AA23" s="96"/>
      <c r="AB23" s="96"/>
      <c r="AC23" s="117"/>
      <c r="AD23" s="117"/>
      <c r="AE23" s="118"/>
      <c r="AM23" s="115"/>
      <c r="AN23" s="115"/>
      <c r="AO23" s="92"/>
      <c r="AP23" s="113"/>
      <c r="AQ23" s="113"/>
      <c r="AR23" s="113"/>
      <c r="AS23" s="113"/>
      <c r="AT23" s="113"/>
      <c r="AU23" s="113"/>
      <c r="AV23" s="100"/>
      <c r="AW23" s="92"/>
      <c r="AX23" s="92"/>
    </row>
    <row r="24" spans="1:50" ht="42" customHeight="1" x14ac:dyDescent="0.2">
      <c r="A24" s="93" t="str">
        <f>'2 CONTEXTO E IDENTIFICACIÓN'!A24</f>
        <v>R14</v>
      </c>
      <c r="B24" s="94" t="str">
        <f>+'2 CONTEXTO E IDENTIFICACIÓN'!E24</f>
        <v xml:space="preserve">Posibilidad de pérdida Reputacional por la Falta de idoneidad del equipo auditor debido al incumplimiento del Plan Anual de Auditoría </v>
      </c>
      <c r="C24" s="129">
        <f>+'3 PROBABIL E IMPACTO INHERENTE'!E24</f>
        <v>0.6</v>
      </c>
      <c r="D24" s="129">
        <f>+'3 PROBABIL E IMPACTO INHERENTE'!M24</f>
        <v>0.2</v>
      </c>
      <c r="E24" s="124" t="str">
        <f>+'4 MAPA CALOR INHERENTE'!C24</f>
        <v>Media</v>
      </c>
      <c r="F24" s="124" t="str">
        <f>+'4 MAPA CALOR INHERENTE'!D24</f>
        <v>Leve</v>
      </c>
      <c r="G24" s="94" t="str">
        <f>+'4 MAPA CALOR INHERENTE'!E24</f>
        <v>Moderado</v>
      </c>
      <c r="H24" s="123">
        <f>+'5 VALORACIÓN DEL CONTROL'!S66</f>
        <v>0.108</v>
      </c>
      <c r="I24" s="95">
        <f>+'5 VALORACIÓN DEL CONTROL'!T66</f>
        <v>0.2</v>
      </c>
      <c r="J24" s="124" t="str">
        <f t="shared" si="3"/>
        <v>Muy Baja</v>
      </c>
      <c r="K24" s="124" t="str">
        <f t="shared" si="4"/>
        <v>Leve</v>
      </c>
      <c r="L24" s="94" t="str">
        <f t="shared" si="5"/>
        <v>Bajo</v>
      </c>
      <c r="M24" s="94" t="str">
        <f t="shared" si="0"/>
        <v>No requiere Plan de Acción</v>
      </c>
      <c r="N24" s="94" t="str">
        <f t="shared" si="1"/>
        <v>Aceptar</v>
      </c>
      <c r="O24" s="204"/>
      <c r="P24" s="94" t="str">
        <f t="shared" si="2"/>
        <v>Aceptar</v>
      </c>
      <c r="Q24" s="204" t="s">
        <v>425</v>
      </c>
      <c r="R24" s="204" t="s">
        <v>415</v>
      </c>
      <c r="S24" s="205" t="s">
        <v>271</v>
      </c>
      <c r="T24" s="205">
        <v>44925</v>
      </c>
      <c r="U24" s="205">
        <v>44662</v>
      </c>
      <c r="V24" s="205">
        <v>44785</v>
      </c>
      <c r="W24" s="205">
        <v>44907</v>
      </c>
      <c r="X24" s="204"/>
      <c r="Y24" s="204"/>
      <c r="Z24" s="204"/>
      <c r="AA24" s="96"/>
      <c r="AB24" s="96"/>
      <c r="AC24" s="117"/>
      <c r="AD24" s="117"/>
      <c r="AO24" s="92"/>
      <c r="AP24" s="119"/>
      <c r="AQ24" s="119"/>
      <c r="AR24" s="119"/>
      <c r="AS24" s="119"/>
      <c r="AT24" s="119"/>
      <c r="AU24" s="119"/>
      <c r="AV24" s="100"/>
      <c r="AW24" s="92"/>
      <c r="AX24" s="92"/>
    </row>
    <row r="25" spans="1:50" ht="42" customHeight="1" x14ac:dyDescent="0.2">
      <c r="A25" s="93" t="str">
        <f>'2 CONTEXTO E IDENTIFICACIÓN'!A25</f>
        <v>R15</v>
      </c>
      <c r="B25" s="94" t="str">
        <f>+'2 CONTEXTO E IDENTIFICACIÓN'!E25</f>
        <v>Posibilidad de pérdida Reputacional y Económica por Desconocimiento normativo debido Falta de competencia</v>
      </c>
      <c r="C25" s="129">
        <f>+'3 PROBABIL E IMPACTO INHERENTE'!E25</f>
        <v>0.6</v>
      </c>
      <c r="D25" s="129">
        <f>+'3 PROBABIL E IMPACTO INHERENTE'!M25</f>
        <v>0.2</v>
      </c>
      <c r="E25" s="124" t="str">
        <f>+'4 MAPA CALOR INHERENTE'!C25</f>
        <v>Media</v>
      </c>
      <c r="F25" s="124" t="str">
        <f>+'4 MAPA CALOR INHERENTE'!D25</f>
        <v>Leve</v>
      </c>
      <c r="G25" s="94" t="str">
        <f>+'4 MAPA CALOR INHERENTE'!E25</f>
        <v>Moderado</v>
      </c>
      <c r="H25" s="123">
        <f>+'5 VALORACIÓN DEL CONTROL'!S70</f>
        <v>7.5600000000000001E-2</v>
      </c>
      <c r="I25" s="95">
        <f>+'5 VALORACIÓN DEL CONTROL'!T70</f>
        <v>0.2</v>
      </c>
      <c r="J25" s="124" t="str">
        <f t="shared" si="3"/>
        <v>Muy Baja</v>
      </c>
      <c r="K25" s="124" t="str">
        <f t="shared" si="4"/>
        <v>Leve</v>
      </c>
      <c r="L25" s="94" t="str">
        <f t="shared" si="5"/>
        <v>Bajo</v>
      </c>
      <c r="M25" s="94" t="str">
        <f t="shared" si="0"/>
        <v>No requiere Plan de Acción</v>
      </c>
      <c r="N25" s="94" t="str">
        <f t="shared" si="1"/>
        <v>Aceptar</v>
      </c>
      <c r="O25" s="204"/>
      <c r="P25" s="94" t="str">
        <f t="shared" si="2"/>
        <v>Aceptar</v>
      </c>
      <c r="Q25" s="204" t="s">
        <v>426</v>
      </c>
      <c r="R25" s="204" t="s">
        <v>414</v>
      </c>
      <c r="S25" s="205" t="s">
        <v>271</v>
      </c>
      <c r="T25" s="205">
        <v>44925</v>
      </c>
      <c r="U25" s="205">
        <v>44662</v>
      </c>
      <c r="V25" s="205">
        <v>44785</v>
      </c>
      <c r="W25" s="205">
        <v>44907</v>
      </c>
      <c r="X25" s="204"/>
      <c r="Y25" s="204"/>
      <c r="Z25" s="204"/>
      <c r="AA25" s="96"/>
      <c r="AB25" s="96"/>
      <c r="AC25" s="117"/>
      <c r="AD25" s="117"/>
      <c r="AO25" s="92"/>
      <c r="AP25" s="113"/>
      <c r="AQ25" s="113"/>
      <c r="AR25" s="113"/>
      <c r="AS25" s="113"/>
      <c r="AT25" s="113"/>
      <c r="AU25" s="113"/>
      <c r="AV25" s="100"/>
      <c r="AW25" s="92"/>
      <c r="AX25" s="92"/>
    </row>
    <row r="26" spans="1:50" ht="42" customHeight="1" x14ac:dyDescent="0.2">
      <c r="A26" s="93" t="str">
        <f>'2 CONTEXTO E IDENTIFICACIÓN'!A26</f>
        <v>R16</v>
      </c>
      <c r="B26" s="94" t="str">
        <f>+'2 CONTEXTO E IDENTIFICACIÓN'!E26</f>
        <v>Posibilidad de pérdida Reputacional por omisión de resultados de auditoría y/o planes de mejoramiento debido a Falencias del grupo auditor</v>
      </c>
      <c r="C26" s="129">
        <f>+'3 PROBABIL E IMPACTO INHERENTE'!E26</f>
        <v>0.6</v>
      </c>
      <c r="D26" s="129">
        <f>+'3 PROBABIL E IMPACTO INHERENTE'!M26</f>
        <v>0.2</v>
      </c>
      <c r="E26" s="124" t="str">
        <f>+'4 MAPA CALOR INHERENTE'!C26</f>
        <v>Media</v>
      </c>
      <c r="F26" s="124" t="str">
        <f>+'4 MAPA CALOR INHERENTE'!D26</f>
        <v>Leve</v>
      </c>
      <c r="G26" s="94" t="str">
        <f>+'4 MAPA CALOR INHERENTE'!E26</f>
        <v>Moderado</v>
      </c>
      <c r="H26" s="123">
        <f>+'5 VALORACIÓN DEL CONTROL'!S74</f>
        <v>0.108</v>
      </c>
      <c r="I26" s="95">
        <f>+'5 VALORACIÓN DEL CONTROL'!T74</f>
        <v>0.2</v>
      </c>
      <c r="J26" s="124" t="str">
        <f t="shared" si="3"/>
        <v>Muy Baja</v>
      </c>
      <c r="K26" s="124" t="str">
        <f t="shared" si="4"/>
        <v>Leve</v>
      </c>
      <c r="L26" s="94" t="str">
        <f t="shared" si="5"/>
        <v>Bajo</v>
      </c>
      <c r="M26" s="94" t="str">
        <f t="shared" si="0"/>
        <v>No requiere Plan de Acción</v>
      </c>
      <c r="N26" s="94" t="str">
        <f t="shared" si="1"/>
        <v>Aceptar</v>
      </c>
      <c r="O26" s="204"/>
      <c r="P26" s="94" t="str">
        <f t="shared" si="2"/>
        <v>Aceptar</v>
      </c>
      <c r="Q26" s="204" t="s">
        <v>427</v>
      </c>
      <c r="R26" s="204" t="s">
        <v>414</v>
      </c>
      <c r="S26" s="205" t="s">
        <v>271</v>
      </c>
      <c r="T26" s="205">
        <v>44925</v>
      </c>
      <c r="U26" s="205">
        <v>44662</v>
      </c>
      <c r="V26" s="205">
        <v>44785</v>
      </c>
      <c r="W26" s="205">
        <v>44907</v>
      </c>
      <c r="X26" s="204"/>
      <c r="Y26" s="204"/>
      <c r="Z26" s="204"/>
      <c r="AA26" s="96"/>
      <c r="AB26" s="96"/>
      <c r="AO26" s="92"/>
      <c r="AP26" s="113"/>
      <c r="AQ26" s="113"/>
      <c r="AR26" s="113"/>
      <c r="AS26" s="113"/>
      <c r="AT26" s="113"/>
      <c r="AU26" s="113"/>
      <c r="AV26" s="100"/>
      <c r="AW26" s="92"/>
      <c r="AX26" s="92"/>
    </row>
    <row r="27" spans="1:50" ht="42" customHeight="1" x14ac:dyDescent="0.25">
      <c r="A27" s="93" t="str">
        <f>'2 CONTEXTO E IDENTIFICACIÓN'!A27</f>
        <v>R17</v>
      </c>
      <c r="B27" s="94" t="str">
        <f>+'2 CONTEXTO E IDENTIFICACIÓN'!E27</f>
        <v xml:space="preserve">Posibilidad de pérdida Reputacional por respuesta extemporánea o inoportuna de requerimientos por los diferentes procesos implicados debido a Carga de trabajo excesiva </v>
      </c>
      <c r="C27" s="129">
        <f>+'3 PROBABIL E IMPACTO INHERENTE'!E27</f>
        <v>0.6</v>
      </c>
      <c r="D27" s="129">
        <f>+'3 PROBABIL E IMPACTO INHERENTE'!M27</f>
        <v>0.2</v>
      </c>
      <c r="E27" s="124" t="str">
        <f>+'4 MAPA CALOR INHERENTE'!C27</f>
        <v>Media</v>
      </c>
      <c r="F27" s="124" t="str">
        <f>+'4 MAPA CALOR INHERENTE'!D27</f>
        <v>Leve</v>
      </c>
      <c r="G27" s="94" t="str">
        <f>+'4 MAPA CALOR INHERENTE'!E27</f>
        <v>Moderado</v>
      </c>
      <c r="H27" s="123">
        <f>+'5 VALORACIÓN DEL CONTROL'!S78</f>
        <v>9.0719999999999995E-2</v>
      </c>
      <c r="I27" s="95">
        <f>+'5 VALORACIÓN DEL CONTROL'!T78</f>
        <v>0.2</v>
      </c>
      <c r="J27" s="124" t="str">
        <f t="shared" si="3"/>
        <v>Muy Baja</v>
      </c>
      <c r="K27" s="124" t="str">
        <f t="shared" si="4"/>
        <v>Leve</v>
      </c>
      <c r="L27" s="94" t="str">
        <f t="shared" si="5"/>
        <v>Bajo</v>
      </c>
      <c r="M27" s="94" t="str">
        <f t="shared" si="0"/>
        <v>No requiere Plan de Acción</v>
      </c>
      <c r="N27" s="94" t="str">
        <f t="shared" si="1"/>
        <v>Aceptar</v>
      </c>
      <c r="O27" s="204"/>
      <c r="P27" s="94" t="str">
        <f t="shared" si="2"/>
        <v>Aceptar</v>
      </c>
      <c r="Q27" s="204" t="s">
        <v>428</v>
      </c>
      <c r="R27" s="204" t="s">
        <v>421</v>
      </c>
      <c r="S27" s="205" t="s">
        <v>271</v>
      </c>
      <c r="T27" s="205">
        <v>44925</v>
      </c>
      <c r="U27" s="205">
        <v>44662</v>
      </c>
      <c r="V27" s="205">
        <v>44785</v>
      </c>
      <c r="W27" s="205">
        <v>44907</v>
      </c>
      <c r="X27" s="204"/>
      <c r="Y27" s="204"/>
      <c r="Z27" s="204"/>
      <c r="AA27" s="96"/>
      <c r="AB27" s="96"/>
    </row>
    <row r="28" spans="1:50" ht="42" customHeight="1" x14ac:dyDescent="0.25">
      <c r="A28" s="93" t="str">
        <f>'2 CONTEXTO E IDENTIFICACIÓN'!A28</f>
        <v>R18</v>
      </c>
      <c r="B28" s="94" t="str">
        <f>+'2 CONTEXTO E IDENTIFICACIÓN'!E28</f>
        <v xml:space="preserve">  </v>
      </c>
      <c r="C28" s="129" t="str">
        <f>+'3 PROBABIL E IMPACTO INHERENTE'!E28</f>
        <v/>
      </c>
      <c r="D28" s="129" t="str">
        <f>+'3 PROBABIL E IMPACTO INHERENTE'!M28</f>
        <v/>
      </c>
      <c r="E28" s="124" t="str">
        <f>+'4 MAPA CALOR INHERENTE'!C28</f>
        <v/>
      </c>
      <c r="F28" s="124" t="str">
        <f>+'4 MAPA CALOR INHERENTE'!D28</f>
        <v/>
      </c>
      <c r="G28" s="94" t="str">
        <f>+'4 MAPA CALOR INHERENTE'!E28</f>
        <v/>
      </c>
      <c r="H28" s="123" t="str">
        <f>+'5 VALORACIÓN DEL CONTROL'!S82</f>
        <v/>
      </c>
      <c r="I28" s="95" t="str">
        <f>+'5 VALORACIÓN DEL CONTROL'!T82</f>
        <v/>
      </c>
      <c r="J28" s="124" t="str">
        <f t="shared" si="3"/>
        <v/>
      </c>
      <c r="K28" s="124" t="str">
        <f t="shared" si="4"/>
        <v/>
      </c>
      <c r="L28" s="94" t="str">
        <f t="shared" si="5"/>
        <v/>
      </c>
      <c r="M28" s="94" t="str">
        <f t="shared" si="0"/>
        <v/>
      </c>
      <c r="N28" s="94" t="str">
        <f t="shared" si="1"/>
        <v/>
      </c>
      <c r="O28" s="204"/>
      <c r="P28" s="94" t="str">
        <f t="shared" si="2"/>
        <v/>
      </c>
      <c r="Q28" s="204"/>
      <c r="R28" s="204"/>
      <c r="S28" s="205"/>
      <c r="T28" s="205"/>
      <c r="U28" s="204"/>
      <c r="V28" s="204"/>
      <c r="W28" s="204"/>
      <c r="X28" s="204"/>
      <c r="Y28" s="204"/>
      <c r="Z28" s="204"/>
      <c r="AA28" s="96"/>
      <c r="AB28" s="96"/>
    </row>
    <row r="29" spans="1:50" ht="42" customHeight="1" x14ac:dyDescent="0.25">
      <c r="A29" s="93" t="str">
        <f>'2 CONTEXTO E IDENTIFICACIÓN'!A29</f>
        <v>R19</v>
      </c>
      <c r="B29" s="94" t="str">
        <f>+'2 CONTEXTO E IDENTIFICACIÓN'!E29</f>
        <v xml:space="preserve">  </v>
      </c>
      <c r="C29" s="129" t="str">
        <f>+'3 PROBABIL E IMPACTO INHERENTE'!E29</f>
        <v/>
      </c>
      <c r="D29" s="129" t="str">
        <f>+'3 PROBABIL E IMPACTO INHERENTE'!M29</f>
        <v/>
      </c>
      <c r="E29" s="124" t="str">
        <f>+'4 MAPA CALOR INHERENTE'!C29</f>
        <v/>
      </c>
      <c r="F29" s="124" t="str">
        <f>+'4 MAPA CALOR INHERENTE'!D29</f>
        <v/>
      </c>
      <c r="G29" s="94" t="str">
        <f>+'4 MAPA CALOR INHERENTE'!E29</f>
        <v/>
      </c>
      <c r="H29" s="123" t="str">
        <f>+'5 VALORACIÓN DEL CONTROL'!S86</f>
        <v/>
      </c>
      <c r="I29" s="95" t="str">
        <f>+'5 VALORACIÓN DEL CONTROL'!T86</f>
        <v/>
      </c>
      <c r="J29" s="124" t="str">
        <f t="shared" si="3"/>
        <v/>
      </c>
      <c r="K29" s="124" t="str">
        <f t="shared" si="4"/>
        <v/>
      </c>
      <c r="L29" s="94" t="str">
        <f t="shared" si="5"/>
        <v/>
      </c>
      <c r="M29" s="94" t="str">
        <f t="shared" si="0"/>
        <v/>
      </c>
      <c r="N29" s="94" t="str">
        <f t="shared" si="1"/>
        <v/>
      </c>
      <c r="O29" s="204"/>
      <c r="P29" s="94" t="str">
        <f t="shared" si="2"/>
        <v/>
      </c>
      <c r="Q29" s="204"/>
      <c r="R29" s="204"/>
      <c r="S29" s="205"/>
      <c r="T29" s="205"/>
      <c r="U29" s="204"/>
      <c r="V29" s="204"/>
      <c r="W29" s="204"/>
      <c r="X29" s="204"/>
      <c r="Y29" s="204"/>
      <c r="Z29" s="204"/>
      <c r="AA29" s="96"/>
      <c r="AB29" s="96"/>
    </row>
    <row r="30" spans="1:50" ht="42" customHeight="1" x14ac:dyDescent="0.25">
      <c r="A30" s="93" t="str">
        <f>'2 CONTEXTO E IDENTIFICACIÓN'!A30</f>
        <v>R20</v>
      </c>
      <c r="B30" s="94" t="str">
        <f>+'2 CONTEXTO E IDENTIFICACIÓN'!E30</f>
        <v xml:space="preserve">  </v>
      </c>
      <c r="C30" s="129" t="str">
        <f>+'3 PROBABIL E IMPACTO INHERENTE'!E30</f>
        <v/>
      </c>
      <c r="D30" s="129" t="str">
        <f>+'3 PROBABIL E IMPACTO INHERENTE'!M30</f>
        <v/>
      </c>
      <c r="E30" s="124" t="str">
        <f>+'4 MAPA CALOR INHERENTE'!C30</f>
        <v/>
      </c>
      <c r="F30" s="124" t="str">
        <f>+'4 MAPA CALOR INHERENTE'!D30</f>
        <v/>
      </c>
      <c r="G30" s="94" t="str">
        <f>+'4 MAPA CALOR INHERENTE'!E30</f>
        <v/>
      </c>
      <c r="H30" s="123" t="str">
        <f>+'5 VALORACIÓN DEL CONTROL'!S90</f>
        <v/>
      </c>
      <c r="I30" s="95" t="str">
        <f>+'5 VALORACIÓN DEL CONTROL'!T90</f>
        <v/>
      </c>
      <c r="J30" s="124" t="str">
        <f t="shared" si="3"/>
        <v/>
      </c>
      <c r="K30" s="124" t="str">
        <f t="shared" si="4"/>
        <v/>
      </c>
      <c r="L30" s="94" t="str">
        <f t="shared" si="5"/>
        <v/>
      </c>
      <c r="M30" s="94" t="str">
        <f t="shared" si="0"/>
        <v/>
      </c>
      <c r="N30" s="94" t="str">
        <f t="shared" si="1"/>
        <v/>
      </c>
      <c r="O30" s="204"/>
      <c r="P30" s="94" t="str">
        <f t="shared" si="2"/>
        <v/>
      </c>
      <c r="Q30" s="204"/>
      <c r="R30" s="204"/>
      <c r="S30" s="205"/>
      <c r="T30" s="205"/>
      <c r="U30" s="204"/>
      <c r="V30" s="204"/>
      <c r="W30" s="204"/>
      <c r="X30" s="204"/>
      <c r="Y30" s="204"/>
      <c r="Z30" s="204"/>
      <c r="AA30" s="96"/>
      <c r="AB30" s="96"/>
    </row>
    <row r="31" spans="1:50" ht="14.45" customHeight="1" x14ac:dyDescent="0.25">
      <c r="B31" s="76"/>
      <c r="C31" s="76"/>
      <c r="D31" s="76"/>
      <c r="G31" s="76"/>
      <c r="I31" s="76"/>
      <c r="L31" s="76"/>
      <c r="M31" s="76"/>
      <c r="N31" s="76"/>
      <c r="O31" s="76"/>
      <c r="P31" s="76"/>
      <c r="Q31" s="76"/>
      <c r="R31" s="76"/>
      <c r="S31" s="130"/>
      <c r="T31" s="130"/>
      <c r="U31" s="76"/>
      <c r="V31" s="76"/>
      <c r="W31" s="76"/>
      <c r="X31" s="76"/>
      <c r="Y31" s="76"/>
      <c r="Z31" s="76"/>
      <c r="AA31" s="76"/>
      <c r="AB31" s="76"/>
      <c r="AM31" s="81"/>
      <c r="AN31" s="81"/>
      <c r="AO31" s="81"/>
      <c r="AP31" s="81"/>
      <c r="AQ31" s="81"/>
      <c r="AR31" s="76"/>
      <c r="AS31" s="76"/>
      <c r="AT31" s="76"/>
      <c r="AU31" s="76"/>
      <c r="AV31" s="76"/>
    </row>
    <row r="32" spans="1:50" ht="39" customHeight="1" x14ac:dyDescent="0.25">
      <c r="B32" s="76"/>
      <c r="C32" s="76"/>
      <c r="D32" s="76"/>
      <c r="G32" s="76"/>
      <c r="I32" s="76"/>
      <c r="L32" s="76"/>
      <c r="M32" s="76"/>
      <c r="N32" s="76"/>
      <c r="O32" s="76"/>
      <c r="P32" s="76"/>
      <c r="Q32" s="76"/>
      <c r="R32" s="76"/>
      <c r="S32" s="130"/>
      <c r="T32" s="130"/>
      <c r="U32" s="76"/>
      <c r="V32" s="76"/>
      <c r="W32" s="76"/>
      <c r="X32" s="76"/>
      <c r="Y32" s="76"/>
      <c r="Z32" s="76"/>
      <c r="AA32" s="76"/>
      <c r="AB32" s="76"/>
      <c r="AM32" s="81"/>
      <c r="AN32" s="81"/>
      <c r="AO32" s="81"/>
      <c r="AP32" s="81"/>
      <c r="AQ32" s="81"/>
      <c r="AR32" s="76"/>
      <c r="AS32" s="76"/>
      <c r="AT32" s="76"/>
      <c r="AU32" s="76"/>
      <c r="AV32" s="76"/>
    </row>
    <row r="33" spans="5:43" s="76" customFormat="1" ht="19.5" customHeight="1" x14ac:dyDescent="0.25">
      <c r="E33" s="125"/>
      <c r="F33" s="125"/>
      <c r="H33" s="81"/>
      <c r="J33" s="125"/>
      <c r="K33" s="125"/>
      <c r="S33" s="130"/>
      <c r="T33" s="130"/>
      <c r="AM33" s="81"/>
      <c r="AN33" s="81"/>
      <c r="AO33" s="81"/>
      <c r="AP33" s="81"/>
      <c r="AQ33" s="81"/>
    </row>
    <row r="34" spans="5:43" s="76" customFormat="1" ht="19.5" customHeight="1" x14ac:dyDescent="0.25">
      <c r="E34" s="125"/>
      <c r="F34" s="125"/>
      <c r="H34" s="81"/>
      <c r="J34" s="125"/>
      <c r="K34" s="125"/>
      <c r="S34" s="130"/>
      <c r="T34" s="130"/>
      <c r="AM34" s="81"/>
      <c r="AN34" s="81"/>
      <c r="AO34" s="81"/>
      <c r="AP34" s="81"/>
      <c r="AQ34" s="81"/>
    </row>
    <row r="35" spans="5:43" s="76" customFormat="1" ht="19.5" customHeight="1" x14ac:dyDescent="0.25">
      <c r="E35" s="125"/>
      <c r="F35" s="125"/>
      <c r="H35" s="81"/>
      <c r="J35" s="125"/>
      <c r="K35" s="125"/>
      <c r="S35" s="130"/>
      <c r="T35" s="130"/>
      <c r="AM35" s="81"/>
      <c r="AN35" s="81"/>
      <c r="AO35" s="81"/>
      <c r="AP35" s="81"/>
      <c r="AQ35" s="81"/>
    </row>
    <row r="36" spans="5:43" s="76" customFormat="1" ht="19.5" customHeight="1" x14ac:dyDescent="0.25">
      <c r="E36" s="125"/>
      <c r="F36" s="125"/>
      <c r="H36" s="81"/>
      <c r="J36" s="125"/>
      <c r="K36" s="125"/>
      <c r="S36" s="130"/>
      <c r="T36" s="130"/>
      <c r="AM36" s="81"/>
      <c r="AN36" s="81"/>
      <c r="AO36" s="81"/>
      <c r="AP36" s="81"/>
      <c r="AQ36" s="81"/>
    </row>
    <row r="37" spans="5:43" s="76" customFormat="1" ht="19.5" customHeight="1" x14ac:dyDescent="0.25">
      <c r="E37" s="125"/>
      <c r="F37" s="125"/>
      <c r="H37" s="81"/>
      <c r="J37" s="125"/>
      <c r="K37" s="125"/>
      <c r="S37" s="130"/>
      <c r="T37" s="130"/>
      <c r="AM37" s="81"/>
      <c r="AN37" s="81"/>
      <c r="AO37" s="81"/>
      <c r="AP37" s="81"/>
      <c r="AQ37" s="81"/>
    </row>
  </sheetData>
  <autoFilter ref="A10:AX10">
    <filterColumn colId="41" showButton="0"/>
    <filterColumn colId="42" showButton="0"/>
    <filterColumn colId="43" showButton="0"/>
    <filterColumn colId="44" showButton="0"/>
    <filterColumn colId="45" showButton="0"/>
    <filterColumn colId="46" showButton="0"/>
  </autoFilter>
  <dataConsolidate/>
  <mergeCells count="13">
    <mergeCell ref="A1:A4"/>
    <mergeCell ref="B6:Z6"/>
    <mergeCell ref="AC11:AC15"/>
    <mergeCell ref="E9:G9"/>
    <mergeCell ref="AF7:AJ7"/>
    <mergeCell ref="J9:L9"/>
    <mergeCell ref="U9:W9"/>
    <mergeCell ref="Q9:T9"/>
    <mergeCell ref="Y1:Z1"/>
    <mergeCell ref="Y2:Z2"/>
    <mergeCell ref="Y3:Z3"/>
    <mergeCell ref="Y4:Z4"/>
    <mergeCell ref="B1:X4"/>
  </mergeCells>
  <phoneticPr fontId="16" type="noConversion"/>
  <conditionalFormatting sqref="E11:E30">
    <cfRule type="cellIs" dxfId="31" priority="6" operator="equal">
      <formula>$AE$15</formula>
    </cfRule>
    <cfRule type="cellIs" dxfId="30" priority="7" operator="equal">
      <formula>$AE$14</formula>
    </cfRule>
    <cfRule type="cellIs" dxfId="29" priority="8" operator="equal">
      <formula>$AE$13</formula>
    </cfRule>
    <cfRule type="cellIs" dxfId="28" priority="9" operator="equal">
      <formula>$AE$12</formula>
    </cfRule>
    <cfRule type="cellIs" dxfId="27" priority="10" operator="equal">
      <formula>$AE$11</formula>
    </cfRule>
  </conditionalFormatting>
  <conditionalFormatting sqref="F11:F30">
    <cfRule type="cellIs" dxfId="26" priority="1" operator="equal">
      <formula>$AF$10</formula>
    </cfRule>
    <cfRule type="cellIs" dxfId="25" priority="2" operator="equal">
      <formula>$AG$10</formula>
    </cfRule>
    <cfRule type="cellIs" dxfId="24" priority="3" operator="equal">
      <formula>$AH$10</formula>
    </cfRule>
    <cfRule type="cellIs" dxfId="23" priority="4" operator="equal">
      <formula>$AI$10</formula>
    </cfRule>
    <cfRule type="cellIs" dxfId="22" priority="5" operator="equal">
      <formula>$AJ$10</formula>
    </cfRule>
  </conditionalFormatting>
  <conditionalFormatting sqref="G11:G30">
    <cfRule type="cellIs" dxfId="21" priority="11" operator="equal">
      <formula>$AF$18</formula>
    </cfRule>
    <cfRule type="cellIs" dxfId="20" priority="12" operator="equal">
      <formula>$AF$19</formula>
    </cfRule>
    <cfRule type="cellIs" dxfId="19" priority="13" operator="equal">
      <formula>$AF$20</formula>
    </cfRule>
    <cfRule type="cellIs" dxfId="18" priority="14" operator="equal">
      <formula>$AF$21</formula>
    </cfRule>
  </conditionalFormatting>
  <conditionalFormatting sqref="I11:J30">
    <cfRule type="cellIs" dxfId="17" priority="15" operator="equal">
      <formula>$AE$15</formula>
    </cfRule>
    <cfRule type="cellIs" dxfId="16" priority="16" operator="equal">
      <formula>$AE$14</formula>
    </cfRule>
    <cfRule type="cellIs" dxfId="15" priority="17" operator="equal">
      <formula>$AE$13</formula>
    </cfRule>
    <cfRule type="cellIs" dxfId="14" priority="18" operator="equal">
      <formula>$AE$12</formula>
    </cfRule>
    <cfRule type="cellIs" dxfId="13" priority="19" operator="equal">
      <formula>$AE$11</formula>
    </cfRule>
  </conditionalFormatting>
  <conditionalFormatting sqref="K11:K30">
    <cfRule type="cellIs" dxfId="12" priority="20" operator="equal">
      <formula>$AF$10</formula>
    </cfRule>
    <cfRule type="cellIs" dxfId="11" priority="21" operator="equal">
      <formula>$AG$10</formula>
    </cfRule>
    <cfRule type="cellIs" dxfId="10" priority="22" operator="equal">
      <formula>$AH$10</formula>
    </cfRule>
    <cfRule type="cellIs" dxfId="9" priority="23" operator="equal">
      <formula>$AI$10</formula>
    </cfRule>
    <cfRule type="cellIs" dxfId="8" priority="24" operator="equal">
      <formula>$AJ$10</formula>
    </cfRule>
  </conditionalFormatting>
  <conditionalFormatting sqref="L11:L30">
    <cfRule type="cellIs" dxfId="7" priority="30" operator="equal">
      <formula>$AF$18</formula>
    </cfRule>
    <cfRule type="cellIs" dxfId="6" priority="31" operator="equal">
      <formula>$AF$19</formula>
    </cfRule>
    <cfRule type="cellIs" dxfId="5" priority="32" operator="equal">
      <formula>$AF$20</formula>
    </cfRule>
    <cfRule type="cellIs" dxfId="4" priority="33" operator="equal">
      <formula>$AF$21</formula>
    </cfRule>
  </conditionalFormatting>
  <dataValidations count="4">
    <dataValidation type="list" allowBlank="1" showInputMessage="1" showErrorMessage="1" sqref="JP11:JV18">
      <formula1>#REF!</formula1>
    </dataValidation>
    <dataValidation allowBlank="1" showInputMessage="1" showErrorMessage="1" prompt="La probabilidad se encuentra determinada por una escala de 1 a 3, siendo 1 la menor probabilidad de ocurrencia del riesgo y 3 la mayor probabilidad de  ocurrencia." sqref="JO10"/>
    <dataValidation allowBlank="1" showInputMessage="1" showErrorMessage="1" prompt="Es la materialización del riesgo y las consecuencias de su aparición. Su escala es: 5 bajo impacto, 10 medio, 20 alto impacto._x000a_" sqref="JP10:JV10"/>
    <dataValidation type="list" allowBlank="1" showInputMessage="1" showErrorMessage="1" sqref="O11:O30">
      <formula1>INDIRECT($N11)</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'11 FORMULAS'!$V$3:$V$6</xm:f>
          </x14:formula1>
          <xm:sqref>Z11:Z30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70" zoomScaleNormal="70" workbookViewId="0">
      <selection activeCell="H38" sqref="H38"/>
    </sheetView>
  </sheetViews>
  <sheetFormatPr baseColWidth="10" defaultColWidth="10.85546875" defaultRowHeight="12.75" x14ac:dyDescent="0.2"/>
  <cols>
    <col min="1" max="1" width="32.140625" style="141" customWidth="1" collapsed="1"/>
    <col min="2" max="2" width="38.42578125" style="141" bestFit="1" customWidth="1" collapsed="1"/>
    <col min="3" max="3" width="21.7109375" style="141" customWidth="1" collapsed="1"/>
    <col min="4" max="4" width="10.85546875" style="141" collapsed="1"/>
    <col min="5" max="5" width="20.42578125" style="141" customWidth="1" collapsed="1"/>
    <col min="6" max="6" width="16.5703125" style="141" customWidth="1" collapsed="1"/>
    <col min="7" max="7" width="10.85546875" style="141" collapsed="1"/>
    <col min="8" max="8" width="16" style="141" customWidth="1" collapsed="1"/>
    <col min="9" max="9" width="21" style="141" customWidth="1" collapsed="1"/>
    <col min="10" max="10" width="10.85546875" style="141" collapsed="1"/>
    <col min="11" max="11" width="20.85546875" style="141" customWidth="1" collapsed="1"/>
    <col min="12" max="12" width="10.85546875" style="141" collapsed="1"/>
    <col min="13" max="13" width="21" style="141" customWidth="1" collapsed="1"/>
    <col min="14" max="15" width="10.85546875" style="141" collapsed="1"/>
    <col min="16" max="16" width="14.85546875" style="141" customWidth="1" collapsed="1"/>
    <col min="17" max="17" width="10.85546875" style="141" collapsed="1"/>
    <col min="18" max="18" width="16.42578125" style="141" customWidth="1" collapsed="1"/>
    <col min="19" max="19" width="10.85546875" style="141" collapsed="1"/>
    <col min="20" max="20" width="30.140625" style="141" customWidth="1" collapsed="1"/>
    <col min="21" max="16384" width="10.85546875" style="141" collapsed="1"/>
  </cols>
  <sheetData>
    <row r="1" spans="1:22" ht="25.5" customHeight="1" x14ac:dyDescent="0.2">
      <c r="A1" s="450" t="s">
        <v>267</v>
      </c>
      <c r="B1" s="450"/>
      <c r="E1" s="449" t="s">
        <v>129</v>
      </c>
      <c r="F1" s="449"/>
      <c r="G1" s="449"/>
      <c r="H1" s="449"/>
    </row>
    <row r="2" spans="1:22" ht="48.95" customHeight="1" x14ac:dyDescent="0.2">
      <c r="B2" s="151" t="s">
        <v>48</v>
      </c>
      <c r="C2" s="151"/>
      <c r="E2" s="448" t="s">
        <v>102</v>
      </c>
      <c r="F2" s="448"/>
      <c r="G2" s="448"/>
      <c r="H2" s="448"/>
      <c r="I2" s="448"/>
      <c r="K2" s="448" t="s">
        <v>93</v>
      </c>
      <c r="L2" s="448"/>
      <c r="M2" s="448"/>
      <c r="O2" s="448" t="s">
        <v>110</v>
      </c>
      <c r="P2" s="448"/>
      <c r="R2" s="142" t="s">
        <v>121</v>
      </c>
      <c r="T2" s="142" t="s">
        <v>150</v>
      </c>
      <c r="V2" s="84" t="s">
        <v>128</v>
      </c>
    </row>
    <row r="3" spans="1:22" ht="29.25" thickBot="1" x14ac:dyDescent="0.25">
      <c r="A3" s="143" t="s">
        <v>8</v>
      </c>
      <c r="B3" s="151" t="s">
        <v>8</v>
      </c>
      <c r="C3" s="151" t="s">
        <v>48</v>
      </c>
      <c r="E3" s="144" t="s">
        <v>87</v>
      </c>
      <c r="F3" s="144" t="s">
        <v>88</v>
      </c>
      <c r="H3" s="144" t="s">
        <v>89</v>
      </c>
      <c r="I3" s="144" t="s">
        <v>90</v>
      </c>
      <c r="K3" s="142" t="s">
        <v>94</v>
      </c>
      <c r="L3" s="142" t="s">
        <v>3</v>
      </c>
      <c r="M3" s="142" t="s">
        <v>99</v>
      </c>
      <c r="O3" s="148" t="s">
        <v>87</v>
      </c>
      <c r="P3" s="148" t="s">
        <v>198</v>
      </c>
      <c r="R3" s="143" t="s">
        <v>122</v>
      </c>
      <c r="T3" s="18" t="s">
        <v>134</v>
      </c>
      <c r="V3" s="62" t="s">
        <v>139</v>
      </c>
    </row>
    <row r="4" spans="1:22" ht="28.5" x14ac:dyDescent="0.2">
      <c r="A4" s="150" t="s">
        <v>154</v>
      </c>
      <c r="B4" s="153" t="s">
        <v>154</v>
      </c>
      <c r="C4" s="165" t="s">
        <v>130</v>
      </c>
      <c r="E4" s="143" t="s">
        <v>103</v>
      </c>
      <c r="F4" s="145">
        <v>0.25</v>
      </c>
      <c r="H4" s="143" t="s">
        <v>91</v>
      </c>
      <c r="I4" s="145">
        <v>0.25</v>
      </c>
      <c r="K4" s="143" t="s">
        <v>95</v>
      </c>
      <c r="L4" s="143" t="s">
        <v>97</v>
      </c>
      <c r="M4" s="143" t="s">
        <v>100</v>
      </c>
      <c r="O4" s="143" t="s">
        <v>103</v>
      </c>
      <c r="P4" s="183" t="s">
        <v>51</v>
      </c>
      <c r="R4" s="143" t="s">
        <v>123</v>
      </c>
      <c r="T4" s="18" t="s">
        <v>135</v>
      </c>
      <c r="V4" s="62" t="s">
        <v>141</v>
      </c>
    </row>
    <row r="5" spans="1:22" ht="29.25" thickBot="1" x14ac:dyDescent="0.25">
      <c r="A5" s="150" t="s">
        <v>155</v>
      </c>
      <c r="B5" s="157"/>
      <c r="C5" s="166"/>
      <c r="E5" s="143" t="s">
        <v>104</v>
      </c>
      <c r="F5" s="145">
        <v>0.15</v>
      </c>
      <c r="H5" s="143" t="s">
        <v>92</v>
      </c>
      <c r="I5" s="145">
        <v>0.15</v>
      </c>
      <c r="K5" s="143" t="s">
        <v>96</v>
      </c>
      <c r="L5" s="143" t="s">
        <v>98</v>
      </c>
      <c r="M5" s="143" t="s">
        <v>101</v>
      </c>
      <c r="O5" s="143" t="s">
        <v>104</v>
      </c>
      <c r="P5" s="183" t="s">
        <v>51</v>
      </c>
      <c r="R5" s="143" t="s">
        <v>124</v>
      </c>
      <c r="T5" s="18" t="s">
        <v>136</v>
      </c>
      <c r="V5" s="62" t="s">
        <v>140</v>
      </c>
    </row>
    <row r="6" spans="1:22" ht="28.5" x14ac:dyDescent="0.2">
      <c r="A6" s="150" t="s">
        <v>156</v>
      </c>
      <c r="B6" s="159" t="s">
        <v>155</v>
      </c>
      <c r="C6" s="167" t="s">
        <v>137</v>
      </c>
      <c r="E6" s="143" t="s">
        <v>105</v>
      </c>
      <c r="F6" s="145">
        <v>0.1</v>
      </c>
      <c r="H6" s="143"/>
      <c r="I6" s="143"/>
      <c r="K6" s="143"/>
      <c r="L6" s="143"/>
      <c r="M6" s="143"/>
      <c r="O6" s="143" t="s">
        <v>105</v>
      </c>
      <c r="P6" s="183" t="s">
        <v>84</v>
      </c>
      <c r="R6" s="143" t="s">
        <v>125</v>
      </c>
      <c r="T6" s="18" t="s">
        <v>254</v>
      </c>
      <c r="V6" s="143"/>
    </row>
    <row r="7" spans="1:22" ht="13.5" thickBot="1" x14ac:dyDescent="0.25">
      <c r="A7" s="150" t="s">
        <v>157</v>
      </c>
      <c r="B7" s="157"/>
      <c r="C7" s="166"/>
      <c r="E7" s="143"/>
      <c r="F7" s="145"/>
      <c r="O7" s="146"/>
      <c r="R7" s="143" t="s">
        <v>126</v>
      </c>
    </row>
    <row r="8" spans="1:22" x14ac:dyDescent="0.2">
      <c r="A8" s="150" t="s">
        <v>158</v>
      </c>
      <c r="B8" s="159" t="s">
        <v>156</v>
      </c>
      <c r="C8" s="167" t="s">
        <v>74</v>
      </c>
      <c r="R8" s="143"/>
    </row>
    <row r="9" spans="1:22" ht="26.25" thickBot="1" x14ac:dyDescent="0.25">
      <c r="A9" s="150" t="s">
        <v>159</v>
      </c>
      <c r="B9" s="161"/>
      <c r="C9" s="166"/>
    </row>
    <row r="10" spans="1:22" x14ac:dyDescent="0.2">
      <c r="A10" s="150" t="s">
        <v>160</v>
      </c>
      <c r="B10" s="159" t="s">
        <v>157</v>
      </c>
      <c r="C10" s="167" t="s">
        <v>131</v>
      </c>
    </row>
    <row r="11" spans="1:22" ht="14.1" customHeight="1" thickBot="1" x14ac:dyDescent="0.25">
      <c r="A11" s="152"/>
      <c r="B11" s="157"/>
      <c r="C11" s="166"/>
    </row>
    <row r="12" spans="1:22" ht="14.1" customHeight="1" x14ac:dyDescent="0.2">
      <c r="B12" s="159" t="s">
        <v>158</v>
      </c>
      <c r="C12" s="160" t="s">
        <v>130</v>
      </c>
    </row>
    <row r="13" spans="1:22" ht="14.1" customHeight="1" x14ac:dyDescent="0.2">
      <c r="B13" s="156"/>
      <c r="C13" s="155" t="s">
        <v>137</v>
      </c>
    </row>
    <row r="14" spans="1:22" ht="14.1" customHeight="1" x14ac:dyDescent="0.2">
      <c r="B14" s="154"/>
      <c r="C14" s="155" t="s">
        <v>74</v>
      </c>
    </row>
    <row r="15" spans="1:22" ht="14.1" customHeight="1" x14ac:dyDescent="0.2">
      <c r="B15" s="154"/>
      <c r="C15" s="155" t="s">
        <v>131</v>
      </c>
    </row>
    <row r="16" spans="1:22" ht="14.1" customHeight="1" x14ac:dyDescent="0.2">
      <c r="B16" s="154"/>
      <c r="C16" s="155" t="s">
        <v>46</v>
      </c>
    </row>
    <row r="17" spans="2:3" ht="14.1" customHeight="1" thickBot="1" x14ac:dyDescent="0.25">
      <c r="B17" s="157"/>
      <c r="C17" s="158"/>
    </row>
    <row r="18" spans="2:3" ht="25.5" x14ac:dyDescent="0.2">
      <c r="B18" s="159" t="s">
        <v>159</v>
      </c>
      <c r="C18" s="160" t="s">
        <v>130</v>
      </c>
    </row>
    <row r="19" spans="2:3" ht="14.1" customHeight="1" x14ac:dyDescent="0.2">
      <c r="B19" s="154"/>
      <c r="C19" s="155" t="s">
        <v>137</v>
      </c>
    </row>
    <row r="20" spans="2:3" ht="14.1" customHeight="1" x14ac:dyDescent="0.2">
      <c r="B20" s="154"/>
      <c r="C20" s="155" t="s">
        <v>74</v>
      </c>
    </row>
    <row r="21" spans="2:3" ht="14.1" customHeight="1" x14ac:dyDescent="0.2">
      <c r="B21" s="154"/>
      <c r="C21" s="155" t="s">
        <v>131</v>
      </c>
    </row>
    <row r="22" spans="2:3" ht="14.1" customHeight="1" x14ac:dyDescent="0.2">
      <c r="B22" s="154"/>
      <c r="C22" s="155" t="s">
        <v>46</v>
      </c>
    </row>
    <row r="23" spans="2:3" ht="14.1" customHeight="1" thickBot="1" x14ac:dyDescent="0.25">
      <c r="B23" s="161"/>
      <c r="C23" s="162"/>
    </row>
    <row r="24" spans="2:3" ht="14.1" customHeight="1" x14ac:dyDescent="0.2">
      <c r="B24" s="159" t="s">
        <v>160</v>
      </c>
      <c r="C24" s="160" t="s">
        <v>46</v>
      </c>
    </row>
    <row r="25" spans="2:3" ht="14.1" customHeight="1" x14ac:dyDescent="0.2">
      <c r="B25" s="154"/>
      <c r="C25" s="155" t="s">
        <v>137</v>
      </c>
    </row>
    <row r="26" spans="2:3" ht="14.1" customHeight="1" thickBot="1" x14ac:dyDescent="0.25">
      <c r="B26" s="157"/>
      <c r="C26" s="158"/>
    </row>
  </sheetData>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topLeftCell="A8" zoomScale="85" zoomScaleNormal="85" workbookViewId="0">
      <selection activeCell="F28" sqref="F28"/>
    </sheetView>
  </sheetViews>
  <sheetFormatPr baseColWidth="10" defaultColWidth="10.85546875" defaultRowHeight="15" x14ac:dyDescent="0.25"/>
  <cols>
    <col min="1" max="1" width="26.5703125" customWidth="1" collapsed="1"/>
    <col min="2" max="2" width="29.5703125" customWidth="1" collapsed="1"/>
    <col min="3" max="3" width="15.28515625" customWidth="1" collapsed="1"/>
    <col min="4" max="4" width="19" customWidth="1" collapsed="1"/>
    <col min="5" max="5" width="10.85546875" collapsed="1"/>
    <col min="6" max="6" width="28.140625" customWidth="1" collapsed="1"/>
    <col min="7" max="16384" width="10.85546875" collapsed="1"/>
  </cols>
  <sheetData>
    <row r="1" spans="1:11" ht="21" customHeight="1" x14ac:dyDescent="0.25">
      <c r="A1" s="451"/>
      <c r="B1" s="384" t="str">
        <f>+'2 CONTEXTO E IDENTIFICACIÓN'!B1</f>
        <v>MAPA RIESGOS OPERATIVOS  POR PROCESOS 2023</v>
      </c>
      <c r="C1" s="384"/>
      <c r="D1" s="384"/>
      <c r="E1" s="384"/>
      <c r="F1" s="384"/>
      <c r="G1" s="384"/>
      <c r="H1" s="384"/>
      <c r="I1" s="384"/>
      <c r="J1" s="386" t="str">
        <f>+'2 CONTEXTO E IDENTIFICACIÓN'!I1</f>
        <v>Código: M-ST-PTM-055</v>
      </c>
      <c r="K1" s="386"/>
    </row>
    <row r="2" spans="1:11" ht="21" customHeight="1" x14ac:dyDescent="0.25">
      <c r="A2" s="451"/>
      <c r="B2" s="384"/>
      <c r="C2" s="384"/>
      <c r="D2" s="384"/>
      <c r="E2" s="384"/>
      <c r="F2" s="384"/>
      <c r="G2" s="384"/>
      <c r="H2" s="384"/>
      <c r="I2" s="384"/>
      <c r="J2" s="386" t="str">
        <f>+'2 CONTEXTO E IDENTIFICACIÓN'!I2</f>
        <v>Fecha: 31/01/2022</v>
      </c>
      <c r="K2" s="386"/>
    </row>
    <row r="3" spans="1:11" s="9" customFormat="1" ht="21" customHeight="1" x14ac:dyDescent="0.2">
      <c r="A3" s="451"/>
      <c r="B3" s="384"/>
      <c r="C3" s="384"/>
      <c r="D3" s="384"/>
      <c r="E3" s="384"/>
      <c r="F3" s="384"/>
      <c r="G3" s="384"/>
      <c r="H3" s="384"/>
      <c r="I3" s="384"/>
      <c r="J3" s="386" t="str">
        <f>+'2 CONTEXTO E IDENTIFICACIÓN'!I3</f>
        <v>Versión: 001</v>
      </c>
      <c r="K3" s="386"/>
    </row>
    <row r="4" spans="1:11" s="9" customFormat="1" ht="21" customHeight="1" x14ac:dyDescent="0.2">
      <c r="A4" s="451"/>
      <c r="B4" s="384"/>
      <c r="C4" s="384"/>
      <c r="D4" s="384"/>
      <c r="E4" s="384"/>
      <c r="F4" s="384"/>
      <c r="G4" s="384"/>
      <c r="H4" s="384"/>
      <c r="I4" s="384"/>
      <c r="J4" s="386" t="str">
        <f>+'2 CONTEXTO E IDENTIFICACIÓN'!I4</f>
        <v>Página:</v>
      </c>
      <c r="K4" s="386"/>
    </row>
    <row r="5" spans="1:11" s="9" customFormat="1" ht="8.25" customHeight="1" x14ac:dyDescent="0.2">
      <c r="A5" s="22"/>
      <c r="B5" s="22"/>
      <c r="C5" s="22"/>
      <c r="D5" s="48"/>
    </row>
    <row r="6" spans="1:11" s="10" customFormat="1" ht="14.45" customHeight="1" x14ac:dyDescent="0.25">
      <c r="A6" s="19" t="s">
        <v>153</v>
      </c>
      <c r="B6" s="433" t="str">
        <f>+IF('2 CONTEXTO E IDENTIFICACIÓN'!$B$6="","",'2 CONTEXTO E IDENTIFICACIÓN'!$B$6)</f>
        <v>FOMVIVIENDA</v>
      </c>
      <c r="C6" s="434"/>
      <c r="D6" s="434"/>
      <c r="E6" s="434"/>
      <c r="F6" s="434"/>
      <c r="G6" s="434"/>
      <c r="H6" s="434"/>
      <c r="I6" s="434"/>
      <c r="J6" s="434"/>
      <c r="K6" s="434"/>
    </row>
    <row r="7" spans="1:11" ht="15.75" thickBot="1" x14ac:dyDescent="0.3"/>
    <row r="8" spans="1:11" ht="15.75" thickBot="1" x14ac:dyDescent="0.3">
      <c r="A8" s="458" t="s">
        <v>44</v>
      </c>
      <c r="B8" s="459"/>
      <c r="C8" s="459"/>
      <c r="D8" s="459"/>
      <c r="E8" s="459"/>
      <c r="F8" s="459"/>
      <c r="G8" s="459"/>
      <c r="H8" s="459"/>
      <c r="I8" s="459"/>
      <c r="J8" s="459"/>
      <c r="K8" s="460"/>
    </row>
    <row r="9" spans="1:11" ht="6" customHeight="1" thickBot="1" x14ac:dyDescent="0.3">
      <c r="A9" s="458"/>
      <c r="B9" s="459"/>
      <c r="C9" s="459"/>
      <c r="D9" s="459"/>
      <c r="E9" s="459"/>
      <c r="F9" s="459"/>
      <c r="G9" s="459"/>
      <c r="H9" s="459"/>
      <c r="I9" s="459"/>
      <c r="J9" s="459"/>
      <c r="K9" s="460"/>
    </row>
    <row r="10" spans="1:11" ht="34.5" customHeight="1" x14ac:dyDescent="0.25">
      <c r="A10" s="461" t="s">
        <v>45</v>
      </c>
      <c r="B10" s="462"/>
      <c r="C10" s="462"/>
      <c r="D10" s="462"/>
      <c r="E10" s="462"/>
      <c r="F10" s="462"/>
      <c r="G10" s="462"/>
      <c r="H10" s="462"/>
      <c r="I10" s="462"/>
      <c r="J10" s="462"/>
      <c r="K10" s="463"/>
    </row>
    <row r="11" spans="1:11" ht="18.75" customHeight="1" x14ac:dyDescent="0.25">
      <c r="A11" s="467" t="s">
        <v>22</v>
      </c>
      <c r="B11" s="468"/>
      <c r="C11" s="468"/>
      <c r="D11" s="468"/>
      <c r="E11" s="468"/>
      <c r="F11" s="468"/>
      <c r="G11" s="468"/>
      <c r="H11" s="468"/>
      <c r="I11" s="468"/>
      <c r="J11" s="468"/>
      <c r="K11" s="469"/>
    </row>
    <row r="12" spans="1:11" ht="34.5" customHeight="1" x14ac:dyDescent="0.25">
      <c r="A12" s="464" t="s">
        <v>23</v>
      </c>
      <c r="B12" s="465"/>
      <c r="C12" s="465"/>
      <c r="D12" s="465"/>
      <c r="E12" s="465"/>
      <c r="F12" s="465"/>
      <c r="G12" s="465"/>
      <c r="H12" s="465"/>
      <c r="I12" s="465"/>
      <c r="J12" s="465"/>
      <c r="K12" s="466"/>
    </row>
    <row r="13" spans="1:11" ht="50.25" customHeight="1" thickBot="1" x14ac:dyDescent="0.3">
      <c r="A13" s="455" t="s">
        <v>115</v>
      </c>
      <c r="B13" s="456"/>
      <c r="C13" s="456"/>
      <c r="D13" s="456"/>
      <c r="E13" s="456"/>
      <c r="F13" s="456"/>
      <c r="G13" s="456"/>
      <c r="H13" s="456"/>
      <c r="I13" s="456"/>
      <c r="J13" s="456"/>
      <c r="K13" s="457"/>
    </row>
    <row r="14" spans="1:11" x14ac:dyDescent="0.25">
      <c r="A14" s="132"/>
      <c r="B14" s="132"/>
      <c r="C14" s="132"/>
      <c r="D14" s="132"/>
      <c r="E14" s="132"/>
      <c r="F14" s="132"/>
      <c r="G14" s="132"/>
      <c r="H14" s="132"/>
      <c r="I14" s="132"/>
      <c r="J14" s="132"/>
      <c r="K14" s="132"/>
    </row>
    <row r="15" spans="1:11" s="134" customFormat="1" ht="38.25" x14ac:dyDescent="0.25">
      <c r="A15" s="133"/>
      <c r="B15" s="452" t="s">
        <v>29</v>
      </c>
      <c r="C15" s="453"/>
      <c r="D15" s="454" t="s">
        <v>30</v>
      </c>
      <c r="E15" s="454"/>
      <c r="G15" s="84" t="s">
        <v>85</v>
      </c>
    </row>
    <row r="16" spans="1:11" x14ac:dyDescent="0.25">
      <c r="A16" s="135" t="s">
        <v>24</v>
      </c>
      <c r="B16" s="136">
        <f>+COUNTIF('8 MAPA RIESGOS'!$G$11:$G$30,G16)</f>
        <v>2</v>
      </c>
      <c r="C16" s="137">
        <f>+B16/$B$20</f>
        <v>0.11764705882352941</v>
      </c>
      <c r="D16" s="136">
        <f>+COUNTIF('8 MAPA RIESGOS'!$L$11:$L$30,G16)</f>
        <v>2</v>
      </c>
      <c r="E16" s="137">
        <f>+D16/$D$20</f>
        <v>0.11764705882352941</v>
      </c>
      <c r="G16" s="114" t="s">
        <v>81</v>
      </c>
    </row>
    <row r="17" spans="1:7" x14ac:dyDescent="0.25">
      <c r="A17" s="135" t="s">
        <v>25</v>
      </c>
      <c r="B17" s="136">
        <f>+COUNTIF('8 MAPA RIESGOS'!$G$11:$G$30,G17)</f>
        <v>4</v>
      </c>
      <c r="C17" s="137">
        <f t="shared" ref="C17:C20" si="0">+B17/$B$20</f>
        <v>0.23529411764705882</v>
      </c>
      <c r="D17" s="136">
        <f>+COUNTIF('8 MAPA RIESGOS'!$L$11:$L$30,G17)</f>
        <v>3</v>
      </c>
      <c r="E17" s="137">
        <f t="shared" ref="E17:E20" si="1">+D17/$D$20</f>
        <v>0.17647058823529413</v>
      </c>
      <c r="G17" s="97" t="s">
        <v>82</v>
      </c>
    </row>
    <row r="18" spans="1:7" x14ac:dyDescent="0.25">
      <c r="A18" s="135" t="s">
        <v>26</v>
      </c>
      <c r="B18" s="136">
        <f>+COUNTIF('8 MAPA RIESGOS'!$G$11:$G$30,G18)</f>
        <v>11</v>
      </c>
      <c r="C18" s="137">
        <f t="shared" si="0"/>
        <v>0.6470588235294118</v>
      </c>
      <c r="D18" s="136">
        <f>+COUNTIF('8 MAPA RIESGOS'!$L$11:$L$30,G18)</f>
        <v>3</v>
      </c>
      <c r="E18" s="137">
        <f t="shared" si="1"/>
        <v>0.17647058823529413</v>
      </c>
      <c r="G18" s="101" t="s">
        <v>5</v>
      </c>
    </row>
    <row r="19" spans="1:7" x14ac:dyDescent="0.25">
      <c r="A19" s="135" t="s">
        <v>27</v>
      </c>
      <c r="B19" s="136">
        <f>+COUNTIF('8 MAPA RIESGOS'!$G$11:$G$30,G19)</f>
        <v>0</v>
      </c>
      <c r="C19" s="137">
        <f t="shared" si="0"/>
        <v>0</v>
      </c>
      <c r="D19" s="136">
        <f>+COUNTIF('8 MAPA RIESGOS'!$L$11:$L$30,G19)</f>
        <v>9</v>
      </c>
      <c r="E19" s="137">
        <f t="shared" si="1"/>
        <v>0.52941176470588236</v>
      </c>
      <c r="G19" s="105" t="s">
        <v>83</v>
      </c>
    </row>
    <row r="20" spans="1:7" x14ac:dyDescent="0.25">
      <c r="A20" s="135" t="s">
        <v>28</v>
      </c>
      <c r="B20" s="136">
        <f>+SUM(B16:B19)</f>
        <v>17</v>
      </c>
      <c r="C20" s="137">
        <f t="shared" si="0"/>
        <v>1</v>
      </c>
      <c r="D20" s="136">
        <f>+SUM(D16:D19)</f>
        <v>17</v>
      </c>
      <c r="E20" s="137">
        <f t="shared" si="1"/>
        <v>1</v>
      </c>
    </row>
    <row r="22" spans="1:7" s="138" customFormat="1" x14ac:dyDescent="0.25">
      <c r="B22" s="139" t="s">
        <v>29</v>
      </c>
      <c r="D22" s="139" t="s">
        <v>30</v>
      </c>
    </row>
    <row r="23" spans="1:7" s="138" customFormat="1" ht="41.45" customHeight="1" x14ac:dyDescent="0.25">
      <c r="B23" s="140" t="str">
        <f>+IF((B16/B20)&gt;=0.2,G16,+IF(((B16/B20)+(B17/B20))&gt;=0.3,G17,+IF(((B16/B20)+(B17/B20)+(B18/B20))&gt;=0.4,G18,+IF((B16/B20)+(B17/B20)+(B18/B20)+(B19/B20)&gt;=0.5,G19,""))))</f>
        <v>Alto</v>
      </c>
      <c r="D23" s="140" t="str">
        <f>+IF((D16/D20)&gt;=0.2,G16,+IF(((D16/D20)+(D17/D20))&gt;=0.3,G17,+IF(((D16/D20)+(D17/D20)+(D18/D20))&gt;=0.4,G18,+IF((D16/D20)+(D17/D20)+(D18/D20)+(D19/D20)&gt;=0.5,G19,""))))</f>
        <v>Moderado</v>
      </c>
    </row>
  </sheetData>
  <mergeCells count="15">
    <mergeCell ref="A1:A4"/>
    <mergeCell ref="B15:C15"/>
    <mergeCell ref="D15:E15"/>
    <mergeCell ref="A13:K13"/>
    <mergeCell ref="A8:K8"/>
    <mergeCell ref="A9:K9"/>
    <mergeCell ref="A10:K10"/>
    <mergeCell ref="A12:K12"/>
    <mergeCell ref="A11:K11"/>
    <mergeCell ref="B6:K6"/>
    <mergeCell ref="J1:K1"/>
    <mergeCell ref="J2:K2"/>
    <mergeCell ref="J3:K3"/>
    <mergeCell ref="J4:K4"/>
    <mergeCell ref="B1:I4"/>
  </mergeCells>
  <conditionalFormatting sqref="B23:D23">
    <cfRule type="containsText" dxfId="3" priority="1" operator="containsText" text="Bajo">
      <formula>NOT(ISERROR(SEARCH("Bajo",B23)))</formula>
    </cfRule>
    <cfRule type="containsText" dxfId="2" priority="2" operator="containsText" text="Moderado">
      <formula>NOT(ISERROR(SEARCH("Moderado",B23)))</formula>
    </cfRule>
    <cfRule type="containsText" dxfId="1" priority="3" operator="containsText" text="Alto">
      <formula>NOT(ISERROR(SEARCH("Alto",B23)))</formula>
    </cfRule>
    <cfRule type="containsText" dxfId="0" priority="4" operator="containsText" text="Extremo">
      <formula>NOT(ISERROR(SEARCH("Extremo",B23)))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vt:i4>
      </vt:variant>
    </vt:vector>
  </HeadingPairs>
  <TitlesOfParts>
    <vt:vector size="23"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Afectación_Económica</vt:lpstr>
      <vt:lpstr>'2 CONTEXTO E IDENTIFICACIÓN'!Área_de_impresión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Control Interno</cp:lastModifiedBy>
  <cp:lastPrinted>2021-10-22T12:27:03Z</cp:lastPrinted>
  <dcterms:created xsi:type="dcterms:W3CDTF">2006-09-16T00:00:00Z</dcterms:created>
  <dcterms:modified xsi:type="dcterms:W3CDTF">2024-02-16T20:11:40Z</dcterms:modified>
</cp:coreProperties>
</file>