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C:\Users\tecni\OneDrive\Documentos\ARCHIVOS FOMVIVIENDA\DOCUMENTOS 2024\Informes\Mapas de Riesgos\MATRIZ_RIESGOS_FOMVIVIENDA_2024\"/>
    </mc:Choice>
  </mc:AlternateContent>
  <xr:revisionPtr revIDLastSave="0" documentId="13_ncr:1_{8D13D4EA-9B09-431D-9BD6-C671B396205B}" xr6:coauthVersionLast="47" xr6:coauthVersionMax="47" xr10:uidLastSave="{00000000-0000-0000-0000-000000000000}"/>
  <bookViews>
    <workbookView xWindow="-120" yWindow="-120" windowWidth="29040" windowHeight="15720" tabRatio="1000" activeTab="1"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state="hidden" r:id="rId9"/>
    <sheet name="9 RIESGO DEL PROCESO" sheetId="33" r:id="rId10"/>
  </sheets>
  <externalReferences>
    <externalReference r:id="rId11"/>
    <externalReference r:id="rId12"/>
    <externalReference r:id="rId13"/>
  </externalReferences>
  <definedNames>
    <definedName name="_xlnm._FilterDatabase" localSheetId="0" hidden="1">'1 INSTRUCTIVO'!$B$81:$H$113</definedName>
    <definedName name="_xlnm._FilterDatabase" localSheetId="1" hidden="1">'2 CONTEXTO E IDENTIFICACIÓN'!$A$9:$I$10</definedName>
    <definedName name="_xlnm._FilterDatabase" localSheetId="2" hidden="1">'3 PROBABIL E IMPACTO INHERENTE'!$A$10:$N$24</definedName>
    <definedName name="_xlnm._FilterDatabase" localSheetId="3" hidden="1">'4 MAPA CALOR INHERENTE'!$A$10:$AJ$10</definedName>
    <definedName name="_xlnm._FilterDatabase" localSheetId="4" hidden="1">'5 VALORACIÓN DEL CONTROL'!$A$10:$W$45</definedName>
    <definedName name="_xlnm._FilterDatabase" localSheetId="5" hidden="1">'6 MAPA CALOR RESIDUAL'!$A$10:$AL$10</definedName>
    <definedName name="_xlnm._FilterDatabase" localSheetId="6" hidden="1">'7 MAPA CALOR INHEREN Y RESIDUAL'!$A$11:$AL$11</definedName>
    <definedName name="_xlnm._FilterDatabase" localSheetId="7" hidden="1">'8 MAPA RIESGOS'!$A$10:$AX$10</definedName>
    <definedName name="Afectación_Económica">'3 PROBABIL E IMPACTO INHERENTE'!$X$11:$X$16</definedName>
    <definedName name="_xlnm.Print_Area" localSheetId="1">'2 CONTEXTO E IDENTIFICACIÓN'!$A$1:$I$24</definedName>
    <definedName name="_xlnm.Print_Area" localSheetId="2">'3 PROBABIL E IMPACTO INHERENTE'!$A$1:$Y$24</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RIESGOS'!$AJ$18:$AJ$20</definedName>
    <definedName name="Reputacional">'3 PROBABIL E IMPACTO INHERENTE'!$Y$11:$Y$16</definedName>
    <definedName name="Requiere_Plan_de_Acción">'8 MAPA RIESGOS'!$AJ$18:$AJ$20</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IDENTIFICACIÓN'!$1:$6</definedName>
    <definedName name="_xlnm.Print_Titles" localSheetId="2">'3 PROBABIL E IMPACTO INHERENTE'!$7:$10</definedName>
    <definedName name="_xlnm.Print_Titles" localSheetId="4">'5 VALORACIÓN DEL CONTROL'!$6:$10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5" l="1"/>
  <c r="F13" i="35"/>
  <c r="I20" i="15"/>
  <c r="L26" i="36"/>
  <c r="K26" i="36"/>
  <c r="J26" i="36"/>
  <c r="I26" i="36"/>
  <c r="H26" i="36"/>
  <c r="L25" i="36"/>
  <c r="K25" i="36"/>
  <c r="J25" i="36"/>
  <c r="I25" i="36"/>
  <c r="H25" i="36"/>
  <c r="L24" i="36"/>
  <c r="K24" i="36"/>
  <c r="J24" i="36"/>
  <c r="I24" i="36"/>
  <c r="H24" i="36"/>
  <c r="L23" i="36"/>
  <c r="K23" i="36"/>
  <c r="J23" i="36"/>
  <c r="I23" i="36"/>
  <c r="H23" i="36"/>
  <c r="L22" i="36"/>
  <c r="K22" i="36"/>
  <c r="J22" i="36"/>
  <c r="I22" i="36"/>
  <c r="H22" i="36"/>
  <c r="L21" i="36"/>
  <c r="K21" i="36"/>
  <c r="J21" i="36"/>
  <c r="I21" i="36"/>
  <c r="H21" i="36"/>
  <c r="L20" i="36"/>
  <c r="K20" i="36"/>
  <c r="J20" i="36"/>
  <c r="I20" i="36"/>
  <c r="H20" i="36"/>
  <c r="L19" i="36"/>
  <c r="K19" i="36"/>
  <c r="J19" i="36"/>
  <c r="I19" i="36"/>
  <c r="H19" i="36"/>
  <c r="L18" i="36"/>
  <c r="K18" i="36"/>
  <c r="J18" i="36"/>
  <c r="I18" i="36"/>
  <c r="H18" i="36"/>
  <c r="L17" i="36"/>
  <c r="K17" i="36"/>
  <c r="J17" i="36"/>
  <c r="I17" i="36"/>
  <c r="H17" i="36"/>
  <c r="L16" i="36"/>
  <c r="K16" i="36"/>
  <c r="J16" i="36"/>
  <c r="I16" i="36"/>
  <c r="H16" i="36"/>
  <c r="L15" i="36"/>
  <c r="K15" i="36"/>
  <c r="J15" i="36"/>
  <c r="I15" i="36"/>
  <c r="H15" i="36"/>
  <c r="L14" i="36"/>
  <c r="K14" i="36"/>
  <c r="J14" i="36"/>
  <c r="I14" i="36"/>
  <c r="H14" i="36"/>
  <c r="L13" i="36"/>
  <c r="K13" i="36"/>
  <c r="J13" i="36"/>
  <c r="I13" i="36"/>
  <c r="H13" i="36"/>
  <c r="L12" i="36"/>
  <c r="K12" i="36"/>
  <c r="J12" i="36"/>
  <c r="I12" i="36"/>
  <c r="H12" i="36"/>
  <c r="L11" i="36"/>
  <c r="K11" i="36"/>
  <c r="J11" i="36"/>
  <c r="I11" i="36"/>
  <c r="H11" i="36"/>
  <c r="G16" i="37"/>
  <c r="F16" i="37"/>
  <c r="E16" i="37"/>
  <c r="D16" i="37"/>
  <c r="C16" i="37"/>
  <c r="G15" i="37"/>
  <c r="F15" i="37"/>
  <c r="E15" i="37"/>
  <c r="D15" i="37"/>
  <c r="C15" i="37"/>
  <c r="G14" i="37"/>
  <c r="F14" i="37"/>
  <c r="E14" i="37"/>
  <c r="D14" i="37"/>
  <c r="C14" i="37"/>
  <c r="G13" i="37"/>
  <c r="F13" i="37"/>
  <c r="E13" i="37"/>
  <c r="D13" i="37"/>
  <c r="C13" i="37"/>
  <c r="G12" i="37"/>
  <c r="F12" i="37"/>
  <c r="E12" i="37"/>
  <c r="D12" i="37"/>
  <c r="C12" i="37"/>
  <c r="D24" i="35"/>
  <c r="F24" i="35" s="1"/>
  <c r="C24" i="35"/>
  <c r="E24" i="35" s="1"/>
  <c r="D23" i="35"/>
  <c r="F23" i="35" s="1"/>
  <c r="C23" i="35"/>
  <c r="E23" i="35" s="1"/>
  <c r="D22" i="35"/>
  <c r="F22" i="35" s="1"/>
  <c r="C22" i="35"/>
  <c r="E22" i="35" s="1"/>
  <c r="D21" i="35"/>
  <c r="F21" i="35" s="1"/>
  <c r="C21" i="35"/>
  <c r="E21" i="35" s="1"/>
  <c r="D20" i="35"/>
  <c r="F20" i="35" s="1"/>
  <c r="C20" i="35"/>
  <c r="E20" i="35" s="1"/>
  <c r="D19" i="35"/>
  <c r="F19" i="35" s="1"/>
  <c r="C19" i="35"/>
  <c r="E19" i="35" s="1"/>
  <c r="D18" i="35"/>
  <c r="F18" i="35" s="1"/>
  <c r="C18" i="35"/>
  <c r="E18" i="35" s="1"/>
  <c r="D17" i="35"/>
  <c r="F17" i="35" s="1"/>
  <c r="C17" i="35"/>
  <c r="E17" i="35" s="1"/>
  <c r="D16" i="35"/>
  <c r="F16" i="35" s="1"/>
  <c r="C16" i="35"/>
  <c r="E16" i="35" s="1"/>
  <c r="D15" i="35"/>
  <c r="F15" i="35" s="1"/>
  <c r="C15" i="35"/>
  <c r="E15" i="35" s="1"/>
  <c r="D14" i="35"/>
  <c r="F14" i="35" s="1"/>
  <c r="C14" i="35"/>
  <c r="E14" i="35" s="1"/>
  <c r="D12" i="35"/>
  <c r="F12" i="35" s="1"/>
  <c r="C12" i="35"/>
  <c r="E12" i="35" s="1"/>
  <c r="G12" i="35" s="1"/>
  <c r="D11" i="35"/>
  <c r="F11" i="35" s="1"/>
  <c r="C11" i="35"/>
  <c r="E11" i="35" s="1"/>
  <c r="G13" i="35" l="1"/>
  <c r="G18" i="35"/>
  <c r="G22" i="35"/>
  <c r="G17" i="35"/>
  <c r="G14" i="35"/>
  <c r="G21" i="35"/>
  <c r="G16" i="35"/>
  <c r="G20" i="35"/>
  <c r="G24" i="35"/>
  <c r="G15" i="35"/>
  <c r="G19" i="35"/>
  <c r="G23" i="35"/>
  <c r="K14" i="35"/>
  <c r="L13" i="35"/>
  <c r="M12" i="35"/>
  <c r="N11" i="35"/>
  <c r="M15" i="35"/>
  <c r="K13" i="35"/>
  <c r="L12" i="35"/>
  <c r="M11" i="35"/>
  <c r="G11" i="35"/>
  <c r="L15" i="35"/>
  <c r="M14" i="35"/>
  <c r="N13" i="35"/>
  <c r="O12" i="35"/>
  <c r="K12" i="35"/>
  <c r="L11" i="35"/>
  <c r="K15" i="35"/>
  <c r="L14" i="35"/>
  <c r="M13" i="35"/>
  <c r="N12" i="35"/>
  <c r="O11" i="35"/>
  <c r="K11" i="35"/>
  <c r="N40" i="9" l="1"/>
  <c r="L40" i="9"/>
  <c r="K40" i="9"/>
  <c r="D13" i="15"/>
  <c r="R40" i="9" l="1"/>
  <c r="I41" i="9"/>
  <c r="I39" i="9"/>
  <c r="I45" i="9" l="1"/>
  <c r="I44" i="9"/>
  <c r="E19" i="30" l="1"/>
  <c r="I20" i="9" l="1"/>
  <c r="I14" i="9"/>
  <c r="I27" i="9" l="1"/>
  <c r="I28" i="9"/>
  <c r="I26" i="9"/>
  <c r="I16" i="9" l="1"/>
  <c r="I17" i="9"/>
  <c r="I18" i="9"/>
  <c r="I19" i="9"/>
  <c r="I21" i="9"/>
  <c r="I22" i="9"/>
  <c r="I23" i="9"/>
  <c r="I24" i="9"/>
  <c r="I25" i="9"/>
  <c r="I29" i="9"/>
  <c r="I30" i="9"/>
  <c r="I31" i="9"/>
  <c r="I32" i="9"/>
  <c r="I33" i="9"/>
  <c r="I34" i="9"/>
  <c r="I35" i="9"/>
  <c r="I36" i="9"/>
  <c r="I37" i="9"/>
  <c r="I38" i="9"/>
  <c r="I40" i="9"/>
  <c r="I42" i="9"/>
  <c r="I43" i="9"/>
  <c r="I15" i="9"/>
  <c r="K39" i="9" l="1"/>
  <c r="L39" i="9"/>
  <c r="N39" i="9"/>
  <c r="A41" i="9"/>
  <c r="K41" i="9"/>
  <c r="L41" i="9"/>
  <c r="N41" i="9"/>
  <c r="R41" i="9" l="1"/>
  <c r="R39" i="9"/>
  <c r="H17" i="30" l="1"/>
  <c r="H19" i="30"/>
  <c r="E13" i="30"/>
  <c r="B16" i="9" s="1"/>
  <c r="E23" i="30" l="1"/>
  <c r="B41" i="9" l="1"/>
  <c r="B23" i="15"/>
  <c r="K14" i="9"/>
  <c r="L14" i="9"/>
  <c r="N14" i="9"/>
  <c r="R14" i="9" l="1"/>
  <c r="A13" i="36"/>
  <c r="N45" i="9"/>
  <c r="L45" i="9"/>
  <c r="K45" i="9"/>
  <c r="N44" i="9"/>
  <c r="L44" i="9"/>
  <c r="K44" i="9"/>
  <c r="N43" i="9"/>
  <c r="L43" i="9"/>
  <c r="K43" i="9"/>
  <c r="N42" i="9"/>
  <c r="L42" i="9"/>
  <c r="K42" i="9"/>
  <c r="N38" i="9"/>
  <c r="L38" i="9"/>
  <c r="K38" i="9"/>
  <c r="N37" i="9"/>
  <c r="L37" i="9"/>
  <c r="K37" i="9"/>
  <c r="N36" i="9"/>
  <c r="L36" i="9"/>
  <c r="K36" i="9"/>
  <c r="N35" i="9"/>
  <c r="L35" i="9"/>
  <c r="K35" i="9"/>
  <c r="N34" i="9"/>
  <c r="L34" i="9"/>
  <c r="K34" i="9"/>
  <c r="N33" i="9"/>
  <c r="L33" i="9"/>
  <c r="K33" i="9"/>
  <c r="N32" i="9"/>
  <c r="L32" i="9"/>
  <c r="K32" i="9"/>
  <c r="N31" i="9"/>
  <c r="L31" i="9"/>
  <c r="K31" i="9"/>
  <c r="N30" i="9"/>
  <c r="L30" i="9"/>
  <c r="K30" i="9"/>
  <c r="N29" i="9"/>
  <c r="L29" i="9"/>
  <c r="K29" i="9"/>
  <c r="N28" i="9"/>
  <c r="L28" i="9"/>
  <c r="K28" i="9"/>
  <c r="N27" i="9"/>
  <c r="L27" i="9"/>
  <c r="K27" i="9"/>
  <c r="N26" i="9"/>
  <c r="L26" i="9"/>
  <c r="K26" i="9"/>
  <c r="N25" i="9"/>
  <c r="L25" i="9"/>
  <c r="K25" i="9"/>
  <c r="N24" i="9"/>
  <c r="L24" i="9"/>
  <c r="K24" i="9"/>
  <c r="N23" i="9"/>
  <c r="L23" i="9"/>
  <c r="K23" i="9"/>
  <c r="N22" i="9"/>
  <c r="L22" i="9"/>
  <c r="K22" i="9"/>
  <c r="N21" i="9"/>
  <c r="L21" i="9"/>
  <c r="K21" i="9"/>
  <c r="N20" i="9"/>
  <c r="L20" i="9"/>
  <c r="K20" i="9"/>
  <c r="N19" i="9"/>
  <c r="L19" i="9"/>
  <c r="K19" i="9"/>
  <c r="N18" i="9"/>
  <c r="L18" i="9"/>
  <c r="K18" i="9"/>
  <c r="N17" i="9"/>
  <c r="L17" i="9"/>
  <c r="K17" i="9"/>
  <c r="N16" i="9"/>
  <c r="L16" i="9"/>
  <c r="K16" i="9"/>
  <c r="N15" i="9"/>
  <c r="L15" i="9"/>
  <c r="K15" i="9"/>
  <c r="N13" i="9"/>
  <c r="L13" i="9"/>
  <c r="K13" i="9"/>
  <c r="I13" i="9"/>
  <c r="N12" i="9"/>
  <c r="L12" i="9"/>
  <c r="K12" i="9"/>
  <c r="I12" i="9"/>
  <c r="N11" i="9"/>
  <c r="L11" i="9"/>
  <c r="K11" i="9"/>
  <c r="I11" i="9"/>
  <c r="I24" i="15"/>
  <c r="H24" i="15"/>
  <c r="I23" i="15"/>
  <c r="H23" i="15"/>
  <c r="I22" i="15"/>
  <c r="H22" i="15"/>
  <c r="I21" i="15"/>
  <c r="I19" i="15"/>
  <c r="H19" i="15"/>
  <c r="I18" i="15"/>
  <c r="H18" i="15"/>
  <c r="I17" i="15"/>
  <c r="H17" i="15"/>
  <c r="I16" i="15"/>
  <c r="H16" i="15"/>
  <c r="I15" i="15"/>
  <c r="H15" i="15"/>
  <c r="I14" i="15"/>
  <c r="H14" i="15"/>
  <c r="I13" i="15"/>
  <c r="H13" i="15"/>
  <c r="I12" i="15"/>
  <c r="H12" i="15"/>
  <c r="I11" i="15"/>
  <c r="H11" i="15"/>
  <c r="R11" i="9" l="1"/>
  <c r="R32" i="9"/>
  <c r="R36" i="9"/>
  <c r="R30" i="9"/>
  <c r="R29" i="9"/>
  <c r="R27" i="9"/>
  <c r="R25" i="9" l="1"/>
  <c r="R23" i="9"/>
  <c r="R12" i="9" l="1"/>
  <c r="R17" i="9"/>
  <c r="D22" i="15"/>
  <c r="D24" i="15"/>
  <c r="F24" i="15" s="1"/>
  <c r="D23" i="15"/>
  <c r="H24" i="30"/>
  <c r="I24" i="30" s="1"/>
  <c r="H23" i="30"/>
  <c r="I23" i="30" s="1"/>
  <c r="E24" i="30"/>
  <c r="H22" i="30"/>
  <c r="I22" i="30" s="1"/>
  <c r="E22" i="30"/>
  <c r="F22" i="15" l="1"/>
  <c r="E22" i="15"/>
  <c r="B24" i="15"/>
  <c r="B26" i="36"/>
  <c r="B22" i="15"/>
  <c r="B24" i="36"/>
  <c r="E23" i="15"/>
  <c r="C41" i="9" s="1"/>
  <c r="S41" i="9" s="1"/>
  <c r="F23" i="15"/>
  <c r="E24" i="15"/>
  <c r="L22" i="15" l="1"/>
  <c r="L21" i="15"/>
  <c r="L20" i="15"/>
  <c r="L19" i="15"/>
  <c r="L18" i="15"/>
  <c r="L17" i="15"/>
  <c r="L16" i="15"/>
  <c r="K22" i="15"/>
  <c r="K21" i="15"/>
  <c r="K20" i="15"/>
  <c r="K19" i="15"/>
  <c r="K18" i="15"/>
  <c r="K17" i="15"/>
  <c r="M17" i="15" s="1"/>
  <c r="N17" i="15" s="1"/>
  <c r="K16" i="15"/>
  <c r="M16" i="15" s="1"/>
  <c r="N16" i="15" s="1"/>
  <c r="E18" i="30"/>
  <c r="B18" i="15" s="1"/>
  <c r="D21" i="15"/>
  <c r="F21" i="15" s="1"/>
  <c r="D20" i="15"/>
  <c r="E20" i="15" s="1"/>
  <c r="D19" i="15"/>
  <c r="E19" i="15" s="1"/>
  <c r="D18" i="15"/>
  <c r="F18" i="15" s="1"/>
  <c r="D17" i="15"/>
  <c r="E17" i="15" s="1"/>
  <c r="D16" i="15"/>
  <c r="F16" i="15" s="1"/>
  <c r="H21" i="30"/>
  <c r="I21" i="30" s="1"/>
  <c r="E21" i="30"/>
  <c r="H20" i="30"/>
  <c r="I20" i="30" s="1"/>
  <c r="E20" i="30"/>
  <c r="B20" i="15" s="1"/>
  <c r="I19" i="30"/>
  <c r="B19" i="15"/>
  <c r="H18" i="30"/>
  <c r="I18" i="30" s="1"/>
  <c r="I17" i="30"/>
  <c r="E17" i="30"/>
  <c r="H16" i="30"/>
  <c r="I16" i="30" s="1"/>
  <c r="E16" i="30"/>
  <c r="B16" i="15" s="1"/>
  <c r="E15" i="30"/>
  <c r="B15" i="15" s="1"/>
  <c r="E14" i="30"/>
  <c r="B19" i="9" s="1"/>
  <c r="E12" i="30"/>
  <c r="E11" i="30"/>
  <c r="B11" i="31" s="1"/>
  <c r="B17" i="15" l="1"/>
  <c r="B25" i="9"/>
  <c r="F20" i="15"/>
  <c r="B13" i="15"/>
  <c r="B12" i="15"/>
  <c r="B15" i="9"/>
  <c r="B11" i="15"/>
  <c r="B11" i="9"/>
  <c r="B21" i="15"/>
  <c r="B35" i="9"/>
  <c r="F17" i="15"/>
  <c r="E18" i="15"/>
  <c r="E21" i="15"/>
  <c r="F19" i="15"/>
  <c r="E16" i="15"/>
  <c r="H15" i="30"/>
  <c r="I15" i="30" s="1"/>
  <c r="D15" i="15"/>
  <c r="E15" i="15" s="1"/>
  <c r="K15" i="15"/>
  <c r="M15" i="15" s="1"/>
  <c r="N15" i="15" s="1"/>
  <c r="L15" i="15"/>
  <c r="F15" i="15" l="1"/>
  <c r="J4" i="33" l="1"/>
  <c r="J2" i="33"/>
  <c r="J3" i="33"/>
  <c r="J1" i="33"/>
  <c r="Y2" i="36"/>
  <c r="Y3" i="36"/>
  <c r="Y4" i="36"/>
  <c r="Y1" i="36"/>
  <c r="O2" i="37"/>
  <c r="O3" i="37"/>
  <c r="O4" i="37"/>
  <c r="O1" i="37"/>
  <c r="F2" i="35"/>
  <c r="F3" i="35"/>
  <c r="F4" i="35"/>
  <c r="F1" i="35"/>
  <c r="U2" i="9"/>
  <c r="U3" i="9"/>
  <c r="U4" i="9"/>
  <c r="U1" i="9"/>
  <c r="E2" i="31"/>
  <c r="E3" i="31"/>
  <c r="E4" i="31"/>
  <c r="E1" i="31"/>
  <c r="M2" i="15"/>
  <c r="M3" i="15"/>
  <c r="M4" i="15"/>
  <c r="M1" i="15"/>
  <c r="B1" i="33"/>
  <c r="B1" i="36"/>
  <c r="B1" i="37"/>
  <c r="B1" i="35"/>
  <c r="B1" i="9"/>
  <c r="B1" i="31"/>
  <c r="B1" i="15"/>
  <c r="H11" i="30"/>
  <c r="I11" i="30" s="1"/>
  <c r="B6" i="33"/>
  <c r="B6" i="37"/>
  <c r="B6" i="36"/>
  <c r="B6" i="35"/>
  <c r="B6" i="9"/>
  <c r="B6" i="31"/>
  <c r="B6" i="15"/>
  <c r="A44" i="9"/>
  <c r="A37" i="9"/>
  <c r="A35" i="9"/>
  <c r="A32" i="9"/>
  <c r="A29" i="9"/>
  <c r="A27" i="9"/>
  <c r="A25" i="9"/>
  <c r="A23" i="9"/>
  <c r="A21" i="9"/>
  <c r="A19" i="9"/>
  <c r="A16" i="9"/>
  <c r="R45" i="9"/>
  <c r="R42" i="9"/>
  <c r="R38" i="9"/>
  <c r="R33" i="9"/>
  <c r="R28" i="9"/>
  <c r="R26" i="9"/>
  <c r="R24" i="9"/>
  <c r="R22" i="9"/>
  <c r="A15" i="9"/>
  <c r="R34" i="9" l="1"/>
  <c r="R35" i="9"/>
  <c r="R37" i="9"/>
  <c r="R43" i="9"/>
  <c r="R44" i="9"/>
  <c r="R31" i="9"/>
  <c r="R21" i="9"/>
  <c r="R19" i="9"/>
  <c r="R16" i="9"/>
  <c r="R18" i="9"/>
  <c r="R20" i="9"/>
  <c r="R15" i="9"/>
  <c r="R13" i="9"/>
  <c r="H12" i="30" l="1"/>
  <c r="I12" i="30" s="1"/>
  <c r="H13" i="30"/>
  <c r="I13" i="30" s="1"/>
  <c r="H14" i="30"/>
  <c r="I14" i="30" s="1"/>
  <c r="M19" i="15" l="1"/>
  <c r="N19" i="15" s="1"/>
  <c r="M20" i="15"/>
  <c r="N20" i="15" s="1"/>
  <c r="M21" i="15"/>
  <c r="N21" i="15" s="1"/>
  <c r="L11" i="15"/>
  <c r="K12" i="15"/>
  <c r="L12" i="15"/>
  <c r="K13" i="15"/>
  <c r="L13" i="15"/>
  <c r="K14" i="15"/>
  <c r="L14" i="15"/>
  <c r="D23" i="9"/>
  <c r="T23" i="9" s="1"/>
  <c r="K23" i="15"/>
  <c r="L23" i="15"/>
  <c r="K24" i="15"/>
  <c r="L24" i="15"/>
  <c r="K11" i="15"/>
  <c r="D11" i="15"/>
  <c r="E11" i="15" s="1"/>
  <c r="D12" i="15"/>
  <c r="D14" i="15"/>
  <c r="T24" i="9" l="1"/>
  <c r="M11" i="15"/>
  <c r="D11" i="36" s="1"/>
  <c r="C35" i="9"/>
  <c r="S35" i="9" s="1"/>
  <c r="C21" i="9"/>
  <c r="S21" i="9" s="1"/>
  <c r="C27" i="9"/>
  <c r="S27" i="9" s="1"/>
  <c r="C11" i="36"/>
  <c r="E14" i="15"/>
  <c r="C37" i="9"/>
  <c r="S37" i="9" s="1"/>
  <c r="S38" i="9" s="1"/>
  <c r="C29" i="9"/>
  <c r="S29" i="9" s="1"/>
  <c r="S42" i="9"/>
  <c r="U42" i="9" s="1"/>
  <c r="E13" i="15"/>
  <c r="C16" i="9" s="1"/>
  <c r="S16" i="9" s="1"/>
  <c r="M12" i="15"/>
  <c r="C19" i="36"/>
  <c r="C18" i="36"/>
  <c r="D16" i="31"/>
  <c r="D16" i="36"/>
  <c r="M14" i="15"/>
  <c r="E12" i="15"/>
  <c r="C15" i="9" s="1"/>
  <c r="S15" i="9" s="1"/>
  <c r="U15" i="9" s="1"/>
  <c r="M18" i="15"/>
  <c r="F11" i="15"/>
  <c r="M24" i="15"/>
  <c r="M23" i="15"/>
  <c r="D41" i="9" s="1"/>
  <c r="T41" i="9" s="1"/>
  <c r="M13" i="15"/>
  <c r="M22" i="15"/>
  <c r="B21" i="9"/>
  <c r="B23" i="9"/>
  <c r="B27" i="9"/>
  <c r="B29" i="9"/>
  <c r="B32" i="9"/>
  <c r="B37" i="9"/>
  <c r="B44" i="9"/>
  <c r="V24" i="9" l="1"/>
  <c r="V23" i="9"/>
  <c r="S36" i="9"/>
  <c r="S17" i="9"/>
  <c r="S43" i="9"/>
  <c r="S28" i="9"/>
  <c r="S30" i="9"/>
  <c r="S22" i="9"/>
  <c r="S39" i="9"/>
  <c r="S40" i="9" s="1"/>
  <c r="U37" i="9" s="1"/>
  <c r="C24" i="36"/>
  <c r="C15" i="36"/>
  <c r="D17" i="36"/>
  <c r="D25" i="9"/>
  <c r="T25" i="9" s="1"/>
  <c r="D20" i="36"/>
  <c r="D29" i="9"/>
  <c r="T29" i="9" s="1"/>
  <c r="D26" i="36"/>
  <c r="D44" i="9"/>
  <c r="T44" i="9" s="1"/>
  <c r="C26" i="36"/>
  <c r="C44" i="9"/>
  <c r="S44" i="9" s="1"/>
  <c r="D21" i="36"/>
  <c r="D32" i="9"/>
  <c r="T32" i="9" s="1"/>
  <c r="D19" i="36"/>
  <c r="D27" i="9"/>
  <c r="T27" i="9" s="1"/>
  <c r="C17" i="36"/>
  <c r="C25" i="9"/>
  <c r="S25" i="9" s="1"/>
  <c r="C16" i="36"/>
  <c r="C23" i="9"/>
  <c r="S23" i="9" s="1"/>
  <c r="D24" i="36"/>
  <c r="D37" i="9"/>
  <c r="T37" i="9" s="1"/>
  <c r="D25" i="36"/>
  <c r="T42" i="9"/>
  <c r="D18" i="36"/>
  <c r="D15" i="36"/>
  <c r="D21" i="9"/>
  <c r="T21" i="9" s="1"/>
  <c r="D23" i="36"/>
  <c r="D35" i="9"/>
  <c r="T35" i="9" s="1"/>
  <c r="C21" i="36"/>
  <c r="C32" i="9"/>
  <c r="S32" i="9" s="1"/>
  <c r="D22" i="36"/>
  <c r="C22" i="36"/>
  <c r="D14" i="36"/>
  <c r="D19" i="9"/>
  <c r="T19" i="9" s="1"/>
  <c r="C14" i="36"/>
  <c r="C19" i="9"/>
  <c r="S19" i="9" s="1"/>
  <c r="D13" i="36"/>
  <c r="D16" i="9"/>
  <c r="T16" i="9" s="1"/>
  <c r="D12" i="36"/>
  <c r="D15" i="9"/>
  <c r="T15" i="9" s="1"/>
  <c r="V15" i="9" s="1"/>
  <c r="C23" i="36"/>
  <c r="C20" i="36"/>
  <c r="C11" i="9"/>
  <c r="C13" i="36"/>
  <c r="C25" i="36"/>
  <c r="C12" i="36"/>
  <c r="N22" i="15"/>
  <c r="D22" i="31" s="1"/>
  <c r="N13" i="15"/>
  <c r="D13" i="31" s="1"/>
  <c r="N23" i="15"/>
  <c r="D23" i="31" s="1"/>
  <c r="D15" i="31"/>
  <c r="D21" i="31"/>
  <c r="N11" i="15"/>
  <c r="D11" i="31" s="1"/>
  <c r="D11" i="9"/>
  <c r="D20" i="31"/>
  <c r="N18" i="15"/>
  <c r="D18" i="31" s="1"/>
  <c r="N12" i="15"/>
  <c r="D12" i="31" s="1"/>
  <c r="D17" i="31"/>
  <c r="D19" i="31"/>
  <c r="N24" i="15"/>
  <c r="D24" i="31" s="1"/>
  <c r="N14" i="15"/>
  <c r="D14" i="31" s="1"/>
  <c r="U21" i="9" l="1"/>
  <c r="U22" i="9"/>
  <c r="S18" i="9"/>
  <c r="U17" i="9"/>
  <c r="T43" i="9"/>
  <c r="V42" i="9"/>
  <c r="S31" i="9"/>
  <c r="U30" i="9"/>
  <c r="U36" i="9"/>
  <c r="U35" i="9"/>
  <c r="U27" i="9"/>
  <c r="U28" i="9"/>
  <c r="U43" i="9"/>
  <c r="U41" i="9"/>
  <c r="T38" i="9"/>
  <c r="T39" i="9" s="1"/>
  <c r="T40" i="9" s="1"/>
  <c r="V37" i="9" s="1"/>
  <c r="S26" i="9"/>
  <c r="S45" i="9"/>
  <c r="T30" i="9"/>
  <c r="T17" i="9"/>
  <c r="T36" i="9"/>
  <c r="T33" i="9"/>
  <c r="T28" i="9"/>
  <c r="T45" i="9"/>
  <c r="T26" i="9"/>
  <c r="T20" i="9"/>
  <c r="S24" i="9"/>
  <c r="S20" i="9"/>
  <c r="S33" i="9"/>
  <c r="T22" i="9"/>
  <c r="C11" i="31"/>
  <c r="E11" i="31" s="1"/>
  <c r="A26" i="36"/>
  <c r="B25" i="36"/>
  <c r="A25" i="36"/>
  <c r="A24" i="36"/>
  <c r="B23" i="36"/>
  <c r="A23" i="36"/>
  <c r="B22" i="36"/>
  <c r="A22" i="36"/>
  <c r="B21" i="36"/>
  <c r="A21" i="36"/>
  <c r="B20" i="36"/>
  <c r="A20" i="36"/>
  <c r="B19" i="36"/>
  <c r="A19" i="36"/>
  <c r="B18" i="36"/>
  <c r="A18" i="36"/>
  <c r="B17" i="36"/>
  <c r="A17" i="36"/>
  <c r="B16" i="36"/>
  <c r="A16" i="36"/>
  <c r="B15" i="36"/>
  <c r="A15" i="36"/>
  <c r="B14" i="36"/>
  <c r="A14" i="36"/>
  <c r="B13" i="36"/>
  <c r="B12" i="36"/>
  <c r="A12" i="36"/>
  <c r="B11" i="36"/>
  <c r="A11" i="36"/>
  <c r="S34" i="9" l="1"/>
  <c r="U33" i="9"/>
  <c r="V25" i="9"/>
  <c r="V26" i="9"/>
  <c r="V35" i="9"/>
  <c r="V36" i="9"/>
  <c r="U26" i="9"/>
  <c r="U25" i="9"/>
  <c r="U19" i="9"/>
  <c r="U20" i="9"/>
  <c r="V45" i="9"/>
  <c r="V44" i="9"/>
  <c r="T18" i="9"/>
  <c r="V17" i="9"/>
  <c r="U31" i="9"/>
  <c r="U29" i="9"/>
  <c r="U16" i="9"/>
  <c r="U18" i="9"/>
  <c r="U24" i="9"/>
  <c r="U23" i="9"/>
  <c r="V28" i="9"/>
  <c r="V27" i="9"/>
  <c r="T31" i="9"/>
  <c r="V30" i="9"/>
  <c r="V21" i="9"/>
  <c r="V22" i="9"/>
  <c r="V19" i="9"/>
  <c r="V20" i="9"/>
  <c r="T34" i="9"/>
  <c r="V33" i="9"/>
  <c r="U45" i="9"/>
  <c r="U44" i="9"/>
  <c r="V43" i="9"/>
  <c r="V41" i="9"/>
  <c r="E11" i="36"/>
  <c r="B24" i="35"/>
  <c r="A24" i="35"/>
  <c r="B23" i="35"/>
  <c r="A23" i="35"/>
  <c r="B22" i="35"/>
  <c r="A22" i="35"/>
  <c r="B21" i="35"/>
  <c r="A21" i="35"/>
  <c r="B20" i="35"/>
  <c r="A20" i="35"/>
  <c r="O13" i="35" s="1"/>
  <c r="B19" i="35"/>
  <c r="A19" i="35"/>
  <c r="B18" i="35"/>
  <c r="A18" i="35"/>
  <c r="O15" i="35" s="1"/>
  <c r="B17" i="35"/>
  <c r="A17" i="35"/>
  <c r="B16" i="35"/>
  <c r="A16" i="35"/>
  <c r="O14" i="35" s="1"/>
  <c r="B15" i="35"/>
  <c r="A15" i="35"/>
  <c r="B14" i="35"/>
  <c r="A14" i="35"/>
  <c r="B13" i="35"/>
  <c r="A13" i="35"/>
  <c r="B12" i="35"/>
  <c r="A12" i="35"/>
  <c r="B11" i="35"/>
  <c r="A11" i="35"/>
  <c r="A11" i="9"/>
  <c r="N14" i="35" l="1"/>
  <c r="N15" i="35"/>
  <c r="V31" i="9"/>
  <c r="V29" i="9"/>
  <c r="V32" i="9"/>
  <c r="V34" i="9"/>
  <c r="V16" i="9"/>
  <c r="V18" i="9"/>
  <c r="U34" i="9"/>
  <c r="U32" i="9"/>
  <c r="S11" i="9"/>
  <c r="T11" i="9"/>
  <c r="F12" i="36"/>
  <c r="F13" i="36"/>
  <c r="F14" i="36"/>
  <c r="F15" i="36"/>
  <c r="F16" i="36"/>
  <c r="F17" i="36"/>
  <c r="F18" i="36"/>
  <c r="F19" i="36"/>
  <c r="F20" i="36"/>
  <c r="F21" i="36"/>
  <c r="F22" i="36"/>
  <c r="F23" i="36"/>
  <c r="F24" i="36"/>
  <c r="F25" i="36"/>
  <c r="F26" i="36"/>
  <c r="F12" i="15"/>
  <c r="C12" i="31" s="1"/>
  <c r="F13" i="15"/>
  <c r="C13" i="31" s="1"/>
  <c r="E13" i="36" s="1"/>
  <c r="F14" i="15"/>
  <c r="C15" i="31"/>
  <c r="E15" i="36" s="1"/>
  <c r="C16" i="31"/>
  <c r="C17" i="31"/>
  <c r="C18" i="31"/>
  <c r="C19" i="31"/>
  <c r="C20" i="31"/>
  <c r="C21" i="31"/>
  <c r="C22" i="31"/>
  <c r="E24" i="36" s="1"/>
  <c r="C23" i="31"/>
  <c r="E25" i="36" s="1"/>
  <c r="C24" i="31"/>
  <c r="E26" i="36" s="1"/>
  <c r="T12" i="9" l="1"/>
  <c r="T13" i="9" s="1"/>
  <c r="T14" i="9" s="1"/>
  <c r="V11" i="9" s="1"/>
  <c r="S12" i="9"/>
  <c r="S13" i="9" s="1"/>
  <c r="S14" i="9" s="1"/>
  <c r="U11" i="9" s="1"/>
  <c r="E12" i="36"/>
  <c r="E22" i="36"/>
  <c r="E23" i="31"/>
  <c r="G25" i="36" s="1"/>
  <c r="E20" i="31"/>
  <c r="G21" i="36" s="1"/>
  <c r="E21" i="36"/>
  <c r="E22" i="31"/>
  <c r="G24" i="36" s="1"/>
  <c r="E19" i="31"/>
  <c r="G20" i="36" s="1"/>
  <c r="E20" i="36"/>
  <c r="E21" i="31"/>
  <c r="G23" i="36" s="1"/>
  <c r="E23" i="36"/>
  <c r="E18" i="31"/>
  <c r="G19" i="36" s="1"/>
  <c r="E19" i="36"/>
  <c r="E24" i="31"/>
  <c r="G26" i="36" s="1"/>
  <c r="G18" i="36"/>
  <c r="E18" i="36"/>
  <c r="E17" i="31"/>
  <c r="G17" i="36" s="1"/>
  <c r="E17" i="36"/>
  <c r="E16" i="31"/>
  <c r="G16" i="36" s="1"/>
  <c r="E16" i="36"/>
  <c r="F11" i="36"/>
  <c r="G11" i="36"/>
  <c r="C14" i="31"/>
  <c r="E14" i="36" s="1"/>
  <c r="E15" i="31"/>
  <c r="G15" i="36" s="1"/>
  <c r="E13" i="31"/>
  <c r="G13" i="36" s="1"/>
  <c r="E12" i="31"/>
  <c r="G12" i="36" s="1"/>
  <c r="G22" i="36" l="1"/>
  <c r="N16" i="36"/>
  <c r="M16" i="36" s="1"/>
  <c r="P16" i="36" s="1"/>
  <c r="E14" i="31"/>
  <c r="G14" i="36" s="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18" i="15"/>
  <c r="A19" i="15"/>
  <c r="A20" i="15"/>
  <c r="A21" i="15"/>
  <c r="A22" i="15"/>
  <c r="A23" i="15"/>
  <c r="A24" i="15"/>
  <c r="A11" i="31"/>
  <c r="A17" i="15"/>
  <c r="A16" i="15"/>
  <c r="A15" i="15"/>
  <c r="B14" i="15"/>
  <c r="A14" i="15"/>
  <c r="A13" i="15"/>
  <c r="A12" i="15"/>
  <c r="A11" i="15"/>
  <c r="N17" i="36" l="1"/>
  <c r="M17" i="36" s="1"/>
  <c r="P17" i="36" s="1"/>
  <c r="N22" i="36"/>
  <c r="M22" i="36" s="1"/>
  <c r="P22" i="36" s="1"/>
  <c r="N19" i="36"/>
  <c r="M19" i="36" s="1"/>
  <c r="P19" i="36" s="1"/>
  <c r="N26" i="36"/>
  <c r="M26" i="36" s="1"/>
  <c r="P26" i="36" s="1"/>
  <c r="N20" i="36"/>
  <c r="M20" i="36" s="1"/>
  <c r="P20" i="36" s="1"/>
  <c r="N18" i="36"/>
  <c r="M18" i="36" s="1"/>
  <c r="P18" i="36" s="1"/>
  <c r="N24" i="36"/>
  <c r="M24" i="36" s="1"/>
  <c r="P24" i="36" s="1"/>
  <c r="N25" i="36"/>
  <c r="M25" i="36" s="1"/>
  <c r="P25" i="36" s="1"/>
  <c r="N21" i="36"/>
  <c r="M21" i="36" s="1"/>
  <c r="P21" i="36" s="1"/>
  <c r="N23" i="36"/>
  <c r="M23" i="36" s="1"/>
  <c r="P23" i="36" s="1"/>
  <c r="P12" i="36"/>
  <c r="N15" i="36"/>
  <c r="M15" i="36" s="1"/>
  <c r="P15" i="36" s="1"/>
  <c r="B17" i="33"/>
  <c r="N13" i="36"/>
  <c r="M13" i="36" s="1"/>
  <c r="P13" i="36" s="1"/>
  <c r="K12" i="37"/>
  <c r="B16" i="33"/>
  <c r="B19" i="33"/>
  <c r="N14" i="36"/>
  <c r="M14" i="36" s="1"/>
  <c r="P14" i="36" s="1"/>
  <c r="B18" i="33"/>
  <c r="N11" i="36" l="1"/>
  <c r="B20" i="33"/>
  <c r="N12" i="37"/>
  <c r="K13" i="37"/>
  <c r="L15" i="37"/>
  <c r="M15" i="37"/>
  <c r="N14" i="37"/>
  <c r="N15" i="37"/>
  <c r="M13" i="37"/>
  <c r="O12" i="37"/>
  <c r="O16" i="37"/>
  <c r="M12" i="37"/>
  <c r="K14" i="37"/>
  <c r="N13" i="37"/>
  <c r="O15" i="37"/>
  <c r="K16" i="37"/>
  <c r="L16" i="37"/>
  <c r="L12" i="37"/>
  <c r="K15" i="37"/>
  <c r="O14" i="37"/>
  <c r="L14" i="37"/>
  <c r="L13" i="37"/>
  <c r="M16" i="37"/>
  <c r="O13" i="37"/>
  <c r="M14" i="37"/>
  <c r="N16" i="37"/>
  <c r="M11" i="36" l="1"/>
  <c r="P11" i="36" s="1"/>
  <c r="D16" i="33"/>
  <c r="D18" i="33"/>
  <c r="D19" i="33"/>
  <c r="D17" i="33"/>
  <c r="B23" i="33"/>
  <c r="D20" i="33" l="1"/>
  <c r="E16" i="33" s="1"/>
  <c r="C20" i="33"/>
  <c r="C19" i="33"/>
  <c r="C18" i="33"/>
  <c r="C16" i="33"/>
  <c r="C17" i="33"/>
  <c r="D23" i="33" l="1"/>
  <c r="E19" i="33"/>
  <c r="E18" i="33"/>
  <c r="E20" i="33"/>
  <c r="E17" i="33"/>
</calcChain>
</file>

<file path=xl/sharedStrings.xml><?xml version="1.0" encoding="utf-8"?>
<sst xmlns="http://schemas.openxmlformats.org/spreadsheetml/2006/main" count="1226" uniqueCount="423">
  <si>
    <t>No. DEL RIESGO</t>
  </si>
  <si>
    <t>RIESGO</t>
  </si>
  <si>
    <t>PROBABILIDAD</t>
  </si>
  <si>
    <t>Frecuencia</t>
  </si>
  <si>
    <t>IMPACTO</t>
  </si>
  <si>
    <t>Moderado</t>
  </si>
  <si>
    <t>Mayor</t>
  </si>
  <si>
    <t>Menor</t>
  </si>
  <si>
    <t>TIPO</t>
  </si>
  <si>
    <t>Probabilidad Residual</t>
  </si>
  <si>
    <t>Impacto Residual</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</si>
  <si>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</si>
  <si>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</si>
  <si>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</si>
  <si>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</si>
  <si>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</si>
  <si>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</si>
  <si>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</si>
  <si>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</si>
  <si>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</si>
  <si>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</si>
  <si>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</si>
  <si>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</si>
  <si>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</si>
  <si>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</si>
  <si>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</si>
  <si>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</si>
  <si>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</si>
  <si>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</si>
  <si>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</si>
  <si>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</si>
  <si>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</si>
  <si>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</si>
  <si>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</si>
  <si>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</si>
  <si>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</si>
  <si>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</si>
  <si>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</si>
  <si>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</si>
  <si>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</si>
  <si>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</si>
  <si>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</si>
  <si>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</si>
  <si>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</si>
  <si>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</si>
  <si>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</si>
  <si>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</si>
  <si>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</si>
  <si>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</si>
  <si>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</si>
  <si>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</si>
  <si>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</si>
  <si>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</si>
  <si>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</si>
  <si>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</si>
  <si>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</si>
  <si>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</si>
  <si>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</si>
  <si>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</si>
  <si>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</si>
  <si>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</si>
  <si>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</si>
  <si>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</si>
  <si>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</si>
  <si>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</si>
  <si>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</si>
  <si>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</si>
  <si>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</si>
  <si>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</si>
  <si>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</si>
  <si>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</si>
  <si>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</si>
  <si>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</si>
  <si>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</si>
  <si>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</si>
  <si>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</si>
  <si>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</si>
  <si>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</si>
  <si>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</si>
  <si>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</si>
  <si>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</si>
  <si>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</si>
  <si>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</si>
  <si>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</si>
  <si>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</si>
  <si>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</si>
  <si>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</si>
  <si>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</si>
  <si>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</si>
  <si>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</si>
  <si>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</si>
  <si>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</si>
  <si>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</si>
  <si>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</si>
  <si>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</si>
  <si>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</si>
  <si>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</si>
  <si>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</si>
  <si>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</si>
  <si>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</si>
  <si>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</si>
  <si>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</si>
  <si>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</si>
  <si>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</si>
  <si>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</si>
  <si>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</si>
  <si>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</si>
  <si>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</si>
  <si>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</si>
  <si>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</si>
  <si>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</si>
  <si>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</si>
  <si>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</si>
  <si>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</si>
  <si>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</si>
  <si>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</si>
  <si>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</si>
  <si>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</si>
  <si>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</si>
  <si>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</si>
  <si>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</si>
  <si>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</si>
  <si>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</si>
  <si>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</si>
  <si>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</si>
  <si>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</si>
  <si>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</si>
  <si>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</si>
  <si>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</si>
  <si>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</si>
  <si>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</si>
  <si>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</si>
  <si>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</si>
  <si>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</si>
  <si>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</si>
  <si>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</si>
  <si>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</si>
  <si>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</si>
  <si>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</si>
  <si>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</si>
  <si>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</si>
  <si>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</si>
  <si>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</si>
  <si>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</si>
  <si>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</si>
  <si>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</si>
  <si>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</si>
  <si>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</si>
  <si>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</si>
  <si>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</si>
  <si>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</si>
  <si>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</si>
  <si>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</si>
  <si>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</si>
  <si>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</si>
  <si>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</si>
  <si>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</si>
  <si>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</si>
  <si>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</si>
  <si>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</si>
  <si>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</si>
  <si>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</si>
  <si>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</si>
  <si>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</si>
  <si>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</si>
  <si>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</si>
  <si>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</si>
  <si>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</si>
  <si>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</si>
  <si>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</si>
  <si>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</si>
  <si>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</si>
  <si>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</si>
  <si>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</si>
  <si>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</si>
  <si>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</si>
  <si>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</si>
  <si>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</si>
  <si>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</si>
  <si>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</si>
  <si>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</si>
  <si>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</si>
  <si>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</si>
  <si>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</si>
  <si>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</si>
  <si>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</si>
  <si>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</si>
  <si>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</si>
  <si>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</si>
  <si>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</si>
  <si>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</si>
  <si>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</si>
  <si>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</si>
  <si>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</si>
  <si>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</si>
  <si>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</si>
  <si>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</si>
  <si>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</si>
  <si>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</si>
  <si>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</si>
  <si>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</si>
  <si>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</si>
  <si>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</si>
  <si>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</si>
  <si>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</si>
  <si>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</si>
  <si>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</si>
  <si>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</si>
  <si>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</si>
  <si>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</si>
  <si>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</si>
  <si>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</si>
  <si>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</si>
  <si>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</si>
  <si>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</si>
  <si>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</si>
  <si>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</si>
  <si>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</si>
  <si>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</si>
  <si>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</si>
  <si>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</si>
  <si>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</si>
  <si>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</si>
  <si>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</si>
  <si>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</si>
  <si>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</si>
  <si>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</si>
  <si>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</si>
  <si>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</si>
  <si>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</si>
  <si>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</si>
  <si>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</si>
  <si>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</si>
  <si>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</si>
  <si>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</si>
  <si>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</si>
  <si>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</si>
  <si>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</si>
  <si>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</si>
  <si>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</si>
  <si>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</si>
  <si>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</si>
  <si>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</si>
  <si>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</si>
  <si>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</si>
  <si>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</si>
  <si>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</si>
  <si>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</si>
  <si>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</si>
  <si>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</si>
  <si>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</si>
  <si>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</si>
  <si>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</si>
  <si>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</si>
  <si>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</si>
  <si>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</si>
  <si>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Definición del Tratamiento</t>
  </si>
  <si>
    <t>Validación del tratamiento</t>
  </si>
  <si>
    <t>Reducir_Mitigar</t>
  </si>
  <si>
    <t>Redicir_Transferir</t>
  </si>
  <si>
    <t>Reducir_mitigar_Transferir_Evitar</t>
  </si>
  <si>
    <t>Esta hoja se utiliza para realizar cálculos en las demás, en ella no se ingresan datos</t>
  </si>
  <si>
    <t>Página:</t>
  </si>
  <si>
    <r>
      <t>11 FORMULAS:</t>
    </r>
    <r>
      <rPr>
        <sz val="11"/>
        <rFont val="Arial Narrow"/>
        <family val="2"/>
      </rPr>
      <t xml:space="preserve"> La información que contiene se utiliza para realizar operaciones en las demás hojas (En esta hoja no se ingresan datos)</t>
    </r>
    <r>
      <rPr>
        <b/>
        <u/>
        <sz val="11"/>
        <rFont val="Arial Narrow"/>
        <family val="2"/>
      </rPr>
      <t xml:space="preserve"> (OCULTA)</t>
    </r>
  </si>
  <si>
    <t>MAPA RIESGOS OPERATIVOS  POR PROCESOS</t>
  </si>
  <si>
    <r>
      <t xml:space="preserve">Código: </t>
    </r>
    <r>
      <rPr>
        <sz val="11"/>
        <rFont val="Arial"/>
        <family val="2"/>
      </rPr>
      <t>M-ST-PTM-055</t>
    </r>
  </si>
  <si>
    <r>
      <t xml:space="preserve">Fecha: </t>
    </r>
    <r>
      <rPr>
        <sz val="11"/>
        <rFont val="Arial"/>
        <family val="2"/>
      </rPr>
      <t>31/01/2022</t>
    </r>
  </si>
  <si>
    <r>
      <t xml:space="preserve">Versión: </t>
    </r>
    <r>
      <rPr>
        <sz val="11"/>
        <rFont val="Arial"/>
        <family val="2"/>
      </rPr>
      <t>001</t>
    </r>
  </si>
  <si>
    <t>FOMVIVIENDA</t>
  </si>
  <si>
    <t xml:space="preserve">Diseñar, Documentar, Implantar y Mejorar Continuamente en la Empresa de Fomento de Vivienda de Armenia FOMVIVIENDA su Sistema de Gestión de la Calidad bajo la norma NTCGP 1000: 2009 para alcanzar altos niveles de satisfacción de las necesidades y expectativas de los clientes y las partes interesadas.
</t>
  </si>
  <si>
    <t>preventivo</t>
  </si>
  <si>
    <t>manual</t>
  </si>
  <si>
    <t>documentado</t>
  </si>
  <si>
    <t>Realizara revision y Creación de listas de chequeo</t>
  </si>
  <si>
    <t xml:space="preserve"> Definira un plan que especifique las actividades, procesos y responsabilidades necesarias para verificar el cumplimiento de las metas trimestrales de programas y proyectos.</t>
  </si>
  <si>
    <t>Por falta de verificacion de condiciones legales del predio</t>
  </si>
  <si>
    <t xml:space="preserve">falta de  credibilidad y transparencia en los procesos de la entidad </t>
  </si>
  <si>
    <t>irregularidades en el manejo de los  fondos  financieros</t>
  </si>
  <si>
    <t>Consecuencias legales financieras y operativas para la entidad</t>
  </si>
  <si>
    <t xml:space="preserve">Sanciones por parte de los entes de control </t>
  </si>
  <si>
    <t>Consecuencias legales y posibles sanciones.</t>
  </si>
  <si>
    <t>Por errores en la estructuración de proyectos, contratos y demas procesos de la entidad.</t>
  </si>
  <si>
    <t xml:space="preserve">Sanciones legales y detrimento patrimonial </t>
  </si>
  <si>
    <t>Ausencia de  confianza por parte de los usuarios frente a la entidad.</t>
  </si>
  <si>
    <t xml:space="preserve">sanciones por requerimientos de los organismos de Control </t>
  </si>
  <si>
    <t>Debido a la falta de  cronograma y seguimiento a las actividades propias de control interno</t>
  </si>
  <si>
    <t xml:space="preserve">sanciones por irregularidades en los procesos </t>
  </si>
  <si>
    <t>Debido a la falta de claridad de las actividades a realizar previas a la formulacion de un proyecto</t>
  </si>
  <si>
    <t>Por Ausencia de  Planificación de las Obras.</t>
  </si>
  <si>
    <t xml:space="preserve">Debido a la falta de  credibilidad y transparencia en los procesos de la entidad </t>
  </si>
  <si>
    <t xml:space="preserve">Por no cumplir con las normativas legales y financieras </t>
  </si>
  <si>
    <t>Debido a la falta de acciones necesarias para prevenir deficiencias en los procesos.</t>
  </si>
  <si>
    <t>Por falta de medidas de seguridad y controles  en los procesos de digitalización de cuentas y pagos electrónicos.</t>
  </si>
  <si>
    <t xml:space="preserve">Debido a la ausencia de revision y concordancia de datos </t>
  </si>
  <si>
    <t>Por pérdida de información importante para defensa y soporte.</t>
  </si>
  <si>
    <t>Debido a la falta de analisis de la criticidad de la permanencia de la información.</t>
  </si>
  <si>
    <t>Debido a la falta de personal idoneo que afecta  la calidad de los servicios prestados y en la satisfacción de los clientes internos y externos.</t>
  </si>
  <si>
    <t>Por Incumpliento de las normas  de contratación</t>
  </si>
  <si>
    <t xml:space="preserve">Por falta de seguimiento a los procesos en pro y en contra de la entidad </t>
  </si>
  <si>
    <t xml:space="preserve">Debido al desconocimiento del estado de los procesos como las actuaciones frente a los mismos.  </t>
  </si>
  <si>
    <t>Por procesos ineficientes para la gestión, seguimiento y respuesta a los PQRS.</t>
  </si>
  <si>
    <t>Debido a la falta de  capacitación  en la gestión de las PQRS y ectividad en el recibido de las mismas.</t>
  </si>
  <si>
    <t>Por falta de seguimiento a los planes de mejoramiento respecto a los hallazgos detectados por los Entes de Control.</t>
  </si>
  <si>
    <t>Por no tener  claro el objetivo de las auditorías a  realizar durante la vigencia a evaluar.</t>
  </si>
  <si>
    <t>Debido al desconocimiento de los procesos de la entidad</t>
  </si>
  <si>
    <t xml:space="preserve">Incumplimiento de las obligaciones, retraso en la entrega de los  proyectos. </t>
  </si>
  <si>
    <t>Usuarios_Productos_y_Prácticas_Organizacionales</t>
  </si>
  <si>
    <t>Daños_Activos_Físicos</t>
  </si>
  <si>
    <t>Perdidad de credibilidad y buen nombre ante las relaciones con clientes y socios</t>
  </si>
  <si>
    <t xml:space="preserve">Tecnica </t>
  </si>
  <si>
    <t xml:space="preserve">Juridica </t>
  </si>
  <si>
    <t xml:space="preserve">Administrativa y Financiera </t>
  </si>
  <si>
    <t xml:space="preserve">  Verifica el cumplimiento de las metas de programas y proyectos  de acuerdo a lo planeado y al seguimiento reportado por los líderes de proceso, </t>
  </si>
  <si>
    <t>en caso de encontrar desviaciones se pasa a consideración del gerente para que el líder del área responsable del proyecto responda y haga el plan de mejora si corresponde.</t>
  </si>
  <si>
    <t xml:space="preserve">Establecerá un proceso riguroso de selección y evaluación de  contratistas, que incluya la verificación de la idoneidad y experiencia para la formulación, comercializacion de los proyectos. </t>
  </si>
  <si>
    <t>Esto puede incluir la revisión de antecedentes, referencias, experiencia y certificaciones.</t>
  </si>
  <si>
    <t xml:space="preserve"> con el fin verificar el estado del Evaluación de la accesibilidad de los documentos para los usuarios y trabajadores del archivo</t>
  </si>
  <si>
    <t xml:space="preserve"> Juridica </t>
  </si>
  <si>
    <t>Juridica / Sistemas</t>
  </si>
  <si>
    <t>Implementara un sistema de doble verificación o revisión por pares para aumentar la precisión y evitar errores.</t>
  </si>
  <si>
    <t>Control Interno</t>
  </si>
  <si>
    <t>Juridica</t>
  </si>
  <si>
    <t>Esto debe incluir la frecuencia de las revisiones, los indicadores a evaluar y los plazos establecidos.</t>
  </si>
  <si>
    <t>Definira un procedimiento interno que establezca claramente las responsabilidades y los plazos para la elaboración y entrega de los diferentes reportes.</t>
  </si>
  <si>
    <t>Este procedimiento debe especificar cuál es el área responsable del error en caso de incumplimiento.</t>
  </si>
  <si>
    <t xml:space="preserve">Perdida economica, degaste operativo y poca credibilidad en la entidad </t>
  </si>
  <si>
    <t xml:space="preserve"> para los proyectos ejecutados e interventorías y  contratos de prestacion de servicios a fin de garantizar un expediente completo conforme a la normatividad.</t>
  </si>
  <si>
    <t xml:space="preserve"> Definira un procedimiento para verificar el cumplimiento de las metas trimestrales de programas y proyectos.</t>
  </si>
  <si>
    <t>de manera periodica, donde deben incluir revisiones de procesos  y revision de documentos, asi como analisis de riesgos y correciones de posibles falllas.</t>
  </si>
  <si>
    <t xml:space="preserve">Gerencia </t>
  </si>
  <si>
    <t>Implementará un sistema de control de gastos adecuado, que permita identificar y analizar las desviaciones de forma oportuna.</t>
  </si>
  <si>
    <t xml:space="preserve"> para identificar áreas responsables de posibles errores o falta de actualización.
</t>
  </si>
  <si>
    <t>Poco control sobre los gastos  que afectan la consecución de los objetivos de entidad</t>
  </si>
  <si>
    <t>Por falta de analisis frente al resultado que debe garantizar  cada proceso.</t>
  </si>
  <si>
    <t>Debido a la ausencia de gestión financiera  orientada al logro de los resultados.</t>
  </si>
  <si>
    <t xml:space="preserve">  para  proponer medidas correctivas que optimicen  la gestión financiera de la entidad.</t>
  </si>
  <si>
    <t>que permita salvaguardar el patrimonio de la entidad como el cumplimiento del logro de los objetivos de la entidad</t>
  </si>
  <si>
    <t>Incumplimiento en las metas de inversión</t>
  </si>
  <si>
    <t>por ausencia de  verificación de los recursos destinados a los fines previstos.</t>
  </si>
  <si>
    <t xml:space="preserve">Por falta de  seguimiento en la evaluación y ejecución del gasto. </t>
  </si>
  <si>
    <t>por medio de  la revisión periódica de la documentación contable y la realización de auditorías internas para identificar posibles errores o retrasos.</t>
  </si>
  <si>
    <t>Realizara control a las transferencia electrónicas  y comprobantes de egreso</t>
  </si>
  <si>
    <t>de la información del acreedor previo al proceso de pagos en el banco.</t>
  </si>
  <si>
    <t>Realizara seguimiento periódico de los pagos digitalizados mediante la conciliación bancaria y confirmación con los proveedores</t>
  </si>
  <si>
    <t>para asegurar que se estén realizando correctamente.</t>
  </si>
  <si>
    <t>para su debido archivo y conservacion del mismo.</t>
  </si>
  <si>
    <t xml:space="preserve">evaluará el perfil de las personas a contratar  previo a la celebración del contrato, </t>
  </si>
  <si>
    <t xml:space="preserve"> con el fin de determinar  procesos de contratación de personal con conocimiento y experiencia.  </t>
  </si>
  <si>
    <t xml:space="preserve">para garantizar la efectividad de los procesos de la entidad. </t>
  </si>
  <si>
    <t xml:space="preserve">Realizará el proceso de induccción de contratistas nuevos  respecto de sus obligaciones,  </t>
  </si>
  <si>
    <t>Debido a la ausencia de seguimiento en los requerimientos para contratar.</t>
  </si>
  <si>
    <t xml:space="preserve">Brindara capacitación permanente sobre actualización de normas de contatación, </t>
  </si>
  <si>
    <t>para garantizar el cumplimiento de las mismas.</t>
  </si>
  <si>
    <t xml:space="preserve"> para el cumplimiento de las normas de contratación</t>
  </si>
  <si>
    <t>en los sistemas electrónicos de contratación en los términos establecidos.</t>
  </si>
  <si>
    <t xml:space="preserve">Realizará seguimiento y control previo a  la publicación de   los trámites contractuales, </t>
  </si>
  <si>
    <t>Por Falta de verificación  de los planes, especificaciones técnicas, normativas y regulaciones</t>
  </si>
  <si>
    <t>Debido al incumplimiento de las condiciones del contrato.</t>
  </si>
  <si>
    <t xml:space="preserve">Gerencia, Juridica, Administrtaiva y Financiera </t>
  </si>
  <si>
    <t>para garantizar la efectividad de las obligaciones del contratista en los procesos de la entidad.</t>
  </si>
  <si>
    <t xml:space="preserve"> para el seguimiento  del desempeño del contrato </t>
  </si>
  <si>
    <t>y evaluar la eficiencia y oportunidad de las respuestas de cada área responsable y tomar acciones correctivas si es del caso</t>
  </si>
  <si>
    <t xml:space="preserve"> para verificacion del  vencimiento de  los términos y garatnizar oportunamente la respuesta.</t>
  </si>
  <si>
    <t>Designando un funcionario responsable del proceso donde se  asegure el cumplimiento de  los plazos establecidos.</t>
  </si>
  <si>
    <t>para prevenir posibles retrasos y asegurar respuestas  en tiempo oportuno.</t>
  </si>
  <si>
    <t xml:space="preserve"> Realizara seguimiento al cronograma para el cumplimiento de la ejecución de los proyectos,</t>
  </si>
  <si>
    <t>con el equipo responsable planificando correctamente los plazos de entrega  y mecanismos de control oportunos.</t>
  </si>
  <si>
    <t>con el fin de mitigar los riesgos y realizar una prevenciuon del daño antijuridico.</t>
  </si>
  <si>
    <t xml:space="preserve">con el fin de que no halla vencimiento de terminos a las diferentes actuaciones de los proceos judiciales de los sea  parte de la entidad.  </t>
  </si>
  <si>
    <t xml:space="preserve">cumplirá con las fechas descritas por los entes de control para hacer el seguimiento a las acciones  que subsanan  los hallazgos identificados </t>
  </si>
  <si>
    <t>asi, como con las evidencias que sustentan el cumplimiento de las mismas por la entidad</t>
  </si>
  <si>
    <t>Establecer indicadores que facilite el monitoreo de a efectividad del proceso de auditoria como el de seguimiento y evaluación</t>
  </si>
  <si>
    <t>para identificar las oportunidades de mejora en el sistema de Control Interno de la Entidad</t>
  </si>
  <si>
    <t>Diseñara estrategias para fortalecer la cultura de autocontrol en los procesos de la endidad</t>
  </si>
  <si>
    <t xml:space="preserve">para cumplimiento de sus objetivos, como de  los lineamientos legales que la rigen. 
</t>
  </si>
  <si>
    <t>Realizará análisis detallado de los gastos</t>
  </si>
  <si>
    <t>Implementará en el  proceso financiero una segregación de funciones,</t>
  </si>
  <si>
    <t xml:space="preserve">Establecerá controles internos adecuados para garantizar que los datos financieros se revisen y aprueben de manera adecuada. </t>
  </si>
  <si>
    <t>por medio de la creación de flujos de trabajo y procedimientos estandares para la revisión de los mismos.</t>
  </si>
  <si>
    <t xml:space="preserve">Establecerá controles internos  que permitan supervisar y verificar que la información contable sea  registrada oportunamente, </t>
  </si>
  <si>
    <t xml:space="preserve">Realizará revisiones internas de forma regular permitiendo identificar posibles errores o deficiencias en los procesos,  </t>
  </si>
  <si>
    <t xml:space="preserve">Corrigiendo  las inconsistencias oportunamente y evitando la repetición de errores. </t>
  </si>
  <si>
    <t>Implementará medidas de control efectivas para mitigar los riesgos,</t>
  </si>
  <si>
    <t>donde  identifique, políticas, procedimientos y controles correctivos.</t>
  </si>
  <si>
    <t xml:space="preserve">Capacitará el personal responsable de la  informacion a su cargo </t>
  </si>
  <si>
    <t xml:space="preserve">realizará  inspección locativa del archivo </t>
  </si>
  <si>
    <t>Elaborará  obligaciones contractuales que sean especificas, contando con un supervisor</t>
  </si>
  <si>
    <t>Implementará mecanismos para verificación de las actividades realizadas en  la ejecución contractual.</t>
  </si>
  <si>
    <t>Realizará un plan de tareas y seguimientos conforme a las obligaciones  estipuladas en el contrato. </t>
  </si>
  <si>
    <t>Realizará seguimiento a las actuaciones en sede judicial, Administrativa o en órgano de Control, en que la entidad se presente como parte procesal,</t>
  </si>
  <si>
    <t>Realizará seguimiento y control al estado de los diferentes procesos judiciales en los cuales sea parte la entidad,</t>
  </si>
  <si>
    <t xml:space="preserve">Establecerá tiempos de respuesta claros y conforme a la norma para cada requerimiento. </t>
  </si>
  <si>
    <t xml:space="preserve">Hará seguimiento diario al cumplimiento de los términos y contenido los PQRSD </t>
  </si>
  <si>
    <t>Implementará procedimientos y protocolos claros para el registro, seguimiento y control de los PQRSD desde el momento en que son recibidos hasta que se les da una respuesta.</t>
  </si>
  <si>
    <t>Establecerá un sistema de alertas o recordatorios automático que notifique a los funcionarios responsables sobre los plazos a cumplir para dar respuesta a los PQRSD</t>
  </si>
  <si>
    <t xml:space="preserve">Administrativa </t>
  </si>
  <si>
    <t xml:space="preserve">Financiera </t>
  </si>
  <si>
    <t xml:space="preserve"> Financiera </t>
  </si>
  <si>
    <t>Administrativa</t>
  </si>
  <si>
    <t>Mayo 2024</t>
  </si>
  <si>
    <t>Septiembre 2024</t>
  </si>
  <si>
    <t>Diciembre 2024</t>
  </si>
  <si>
    <t>01/03/2024</t>
  </si>
  <si>
    <t>31/12/2024</t>
  </si>
  <si>
    <t>Ver hojas de vida de cada una de las acciones para mitigar los riesgos descritos en la matriz.</t>
  </si>
  <si>
    <t>Verificar de condiciones legales del predio en la formulacion de los proyectos.</t>
  </si>
  <si>
    <t>Planificar y hacer seguimiento al desarrollo de  los proyectos.</t>
  </si>
  <si>
    <t>Hacer analisis periódico  de la ejecución de gastos frente a los objetivos  de la entidad y su resultado.</t>
  </si>
  <si>
    <t>Cumplir con la normativa garantizando el uso adecuado de los recursos.</t>
  </si>
  <si>
    <t>Hacer analisis periódico  de la ejecución del presupuesto de inversión frente a los objetivos  de la entidad y su resultado.</t>
  </si>
  <si>
    <t>Garantizar autocontrol en los procesos de digitalización de cuentas y pagos electrónicos., implementando actividades de reviisón y cruces de información.</t>
  </si>
  <si>
    <t>Garantizar la conservación y salvaguarda  de la información de la entidad.</t>
  </si>
  <si>
    <t>Contratar personal idóneo para  la estructuración de proyectos, contratos y demas procesos de la entidad</t>
  </si>
  <si>
    <t>Realizar seguimiento a los procesos de contratación garantizando el cumplimiento de la normatividad al respecto.</t>
  </si>
  <si>
    <t>Cumplir con la normatividad respecto de la diligencia frente a los procesos judiciales en pro y en contra de la entidad, así, como del Comite de Conciliaciones.</t>
  </si>
  <si>
    <t>Dar oportuna respuesta a los PQRS, suministrando a los responsable herramnientas para su gestión, seguimiento y respuesta  las mismas.</t>
  </si>
  <si>
    <t>Realizar seguimiento al cumplimiento de los planes de mejoramiento, respecto a los hallazgos detectados por los Entes de Control o en auditorias de gestión, conforme al cronograma  de evalución y seguimiento de las actividades propias de control interno.</t>
  </si>
  <si>
    <t>Cumplir con el Plan Anual de Auditoria para la vigencia, así como con la normatividad para llevarlas a cabo.</t>
  </si>
  <si>
    <t>Jurídica</t>
  </si>
  <si>
    <t>Jurídica - Dirección Administrativa y Financiera</t>
  </si>
  <si>
    <t>Gerencia 
Jurídica</t>
  </si>
  <si>
    <t>Dirección Administrativa y Financiera</t>
  </si>
  <si>
    <t>Técnia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</si>
</sst>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sz val="11"/>
      <name val="Arial"/>
      <family val="2"/>
    </font>
    <font>
      <b/>
      <sz val="11"/>
      <name val="Arial"/>
      <family val="2"/>
    </font>
    <font>
      <b/>
      <sz val="10"/>
      <name val="Arial"/>
      <family val="2"/>
    </font>
    <font>
      <sz val="14"/>
      <name val="Arial"/>
      <family val="2"/>
    </font>
    <font>
      <sz val="8"/>
      <name val="Calibri"/>
      <family val="2"/>
      <scheme val="minor"/>
    </font>
    <font>
      <b/>
      <sz val="11"/>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12"/>
      <color rgb="FFFF0000"/>
      <name val="Tahoma"/>
      <family val="2"/>
    </font>
    <font>
      <b/>
      <sz val="12"/>
      <name val="Arial"/>
      <family val="2"/>
    </font>
    <font>
      <b/>
      <sz val="8"/>
      <name val="Arial"/>
      <family val="2"/>
    </font>
    <font>
      <b/>
      <sz val="14"/>
      <name val="Arial"/>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
      <patternFill patternType="solid">
        <fgColor theme="6"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theme="0"/>
      </left>
      <right/>
      <top style="double">
        <color indexed="64"/>
      </top>
      <bottom/>
      <diagonal/>
    </border>
    <border>
      <left/>
      <right style="double">
        <color indexed="64"/>
      </right>
      <top style="double">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2" fillId="0" borderId="0"/>
    <xf numFmtId="0" fontId="2" fillId="0" borderId="0"/>
    <xf numFmtId="0" fontId="1" fillId="0" borderId="0"/>
    <xf numFmtId="0" fontId="2" fillId="0" borderId="0"/>
    <xf numFmtId="0" fontId="40" fillId="0" borderId="0"/>
  </cellStyleXfs>
  <cellXfs count="466">
    <xf numFmtId="0" fontId="0" fillId="0" borderId="0" xfId="0"/>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5" fillId="0" borderId="0" xfId="0" applyFont="1" applyAlignment="1">
      <alignment horizontal="left" vertical="center" wrapText="1"/>
    </xf>
    <xf numFmtId="0" fontId="15"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3"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4" fillId="0" borderId="0" xfId="0" applyFont="1" applyAlignment="1">
      <alignment vertical="center" wrapText="1"/>
    </xf>
    <xf numFmtId="0" fontId="5" fillId="0" borderId="0" xfId="2" applyFont="1" applyAlignment="1">
      <alignmen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0" fillId="7" borderId="3" xfId="0" applyFont="1" applyFill="1" applyBorder="1" applyAlignment="1">
      <alignment horizontal="center" vertical="center" wrapText="1"/>
    </xf>
    <xf numFmtId="0" fontId="20" fillId="0" borderId="1" xfId="0" applyFont="1" applyBorder="1" applyAlignment="1">
      <alignment vertical="center" wrapText="1"/>
    </xf>
    <xf numFmtId="9" fontId="20" fillId="0" borderId="26"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33" xfId="0" applyFont="1" applyBorder="1" applyAlignment="1">
      <alignment vertical="center" wrapText="1"/>
    </xf>
    <xf numFmtId="0" fontId="20" fillId="6" borderId="3"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26" xfId="0" applyFont="1" applyBorder="1" applyAlignment="1">
      <alignment vertical="center" wrapText="1"/>
    </xf>
    <xf numFmtId="0" fontId="20" fillId="3" borderId="3"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4" fillId="0" borderId="0" xfId="2" applyFont="1" applyAlignment="1">
      <alignment horizontal="center" vertical="center" wrapText="1"/>
    </xf>
    <xf numFmtId="0" fontId="10" fillId="2" borderId="0" xfId="2" applyFont="1" applyFill="1" applyAlignment="1">
      <alignment horizontal="center" vertical="center" wrapText="1"/>
    </xf>
    <xf numFmtId="0" fontId="14" fillId="0" borderId="0" xfId="0" applyFont="1" applyAlignment="1">
      <alignment horizontal="left" vertical="center" wrapText="1"/>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0" borderId="0" xfId="2" applyFont="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2" fillId="2" borderId="0" xfId="2" applyFill="1"/>
    <xf numFmtId="0" fontId="2" fillId="2" borderId="0" xfId="2" applyFill="1" applyAlignment="1">
      <alignment horizontal="center" vertical="center"/>
    </xf>
    <xf numFmtId="0" fontId="14" fillId="0" borderId="0" xfId="2" applyFont="1" applyAlignment="1">
      <alignment horizontal="center" vertical="center"/>
    </xf>
    <xf numFmtId="0" fontId="14"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4" fillId="0" borderId="24" xfId="2" applyFont="1" applyBorder="1" applyAlignment="1">
      <alignment vertical="center" wrapText="1"/>
    </xf>
    <xf numFmtId="0" fontId="14" fillId="0" borderId="4" xfId="2" applyFont="1" applyBorder="1" applyAlignment="1">
      <alignment vertical="center" wrapText="1"/>
    </xf>
    <xf numFmtId="0" fontId="14"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4" fillId="0" borderId="0" xfId="2" applyFont="1" applyAlignment="1">
      <alignment vertical="center" wrapText="1"/>
    </xf>
    <xf numFmtId="0" fontId="2" fillId="0" borderId="0" xfId="2" applyAlignment="1">
      <alignment horizontal="center" vertical="center" wrapText="1"/>
    </xf>
    <xf numFmtId="0" fontId="14" fillId="0" borderId="24"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Border="1" applyAlignment="1">
      <alignment vertical="center" wrapText="1"/>
    </xf>
    <xf numFmtId="0" fontId="25" fillId="0" borderId="1"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6"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1" fillId="0" borderId="4" xfId="0" applyNumberFormat="1" applyFont="1" applyBorder="1" applyAlignment="1">
      <alignment horizontal="center" vertical="center" wrapText="1"/>
    </xf>
    <xf numFmtId="0" fontId="2" fillId="0" borderId="0" xfId="2" applyAlignment="1">
      <alignment horizontal="justify" vertical="center" wrapText="1"/>
    </xf>
    <xf numFmtId="0" fontId="27" fillId="10" borderId="1" xfId="0" applyFont="1" applyFill="1" applyBorder="1" applyAlignment="1">
      <alignment horizontal="center" vertical="center" wrapText="1" readingOrder="1"/>
    </xf>
    <xf numFmtId="0" fontId="2" fillId="8"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6" fillId="0" borderId="0" xfId="3" applyFont="1" applyAlignment="1">
      <alignment horizontal="center" vertical="center"/>
    </xf>
    <xf numFmtId="0" fontId="27" fillId="11" borderId="1" xfId="0" applyFont="1" applyFill="1" applyBorder="1" applyAlignment="1">
      <alignment horizontal="center" vertical="center" wrapText="1" readingOrder="1"/>
    </xf>
    <xf numFmtId="0" fontId="28" fillId="0" borderId="0" xfId="3" applyFont="1" applyAlignment="1">
      <alignment vertical="center" textRotation="90" wrapText="1"/>
    </xf>
    <xf numFmtId="0" fontId="29" fillId="0" borderId="0" xfId="3" applyFont="1" applyAlignment="1">
      <alignment horizontal="center" vertical="center" wrapText="1"/>
    </xf>
    <xf numFmtId="0" fontId="26" fillId="0" borderId="0" xfId="3" applyFont="1" applyAlignment="1">
      <alignment horizontal="center" vertical="center" wrapText="1"/>
    </xf>
    <xf numFmtId="0" fontId="27" fillId="7" borderId="1" xfId="0" applyFont="1" applyFill="1" applyBorder="1" applyAlignment="1">
      <alignment horizontal="center" vertical="center" wrapText="1" readingOrder="1"/>
    </xf>
    <xf numFmtId="0" fontId="25" fillId="0" borderId="28" xfId="0" applyFont="1" applyBorder="1" applyAlignment="1">
      <alignment horizontal="center" vertical="center" wrapText="1" readingOrder="1"/>
    </xf>
    <xf numFmtId="0" fontId="27" fillId="7" borderId="28" xfId="0" applyFont="1" applyFill="1" applyBorder="1" applyAlignment="1">
      <alignment horizontal="center" vertical="center" wrapText="1" readingOrder="1"/>
    </xf>
    <xf numFmtId="0" fontId="27" fillId="11" borderId="28" xfId="0" applyFont="1" applyFill="1" applyBorder="1" applyAlignment="1">
      <alignment horizontal="center" vertical="center" wrapText="1" readingOrder="1"/>
    </xf>
    <xf numFmtId="0" fontId="27" fillId="10" borderId="28" xfId="0" applyFont="1" applyFill="1" applyBorder="1" applyAlignment="1">
      <alignment horizontal="center" vertical="center" wrapText="1" readingOrder="1"/>
    </xf>
    <xf numFmtId="0" fontId="2" fillId="8"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6" fillId="0" borderId="0" xfId="3" applyFont="1" applyAlignment="1">
      <alignment vertical="center"/>
    </xf>
    <xf numFmtId="0" fontId="2" fillId="8" borderId="1" xfId="0" applyFont="1" applyFill="1" applyBorder="1" applyAlignment="1">
      <alignment horizontal="center" vertical="center" wrapText="1" readingOrder="1"/>
    </xf>
    <xf numFmtId="0" fontId="24" fillId="0" borderId="0" xfId="0" applyFont="1" applyAlignment="1">
      <alignment vertical="center" readingOrder="1"/>
    </xf>
    <xf numFmtId="0" fontId="30"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2" fillId="2" borderId="0" xfId="2" applyFill="1" applyAlignment="1">
      <alignment horizontal="left"/>
    </xf>
    <xf numFmtId="0" fontId="14" fillId="0" borderId="0" xfId="2" applyFont="1" applyAlignment="1">
      <alignment horizontal="left" vertical="center"/>
    </xf>
    <xf numFmtId="0" fontId="14" fillId="0" borderId="0" xfId="2" applyFont="1" applyAlignment="1">
      <alignment vertical="center" wrapText="1"/>
    </xf>
    <xf numFmtId="9" fontId="2" fillId="0" borderId="4" xfId="2" applyNumberFormat="1" applyBorder="1" applyAlignment="1">
      <alignment horizontal="center" vertical="center" wrapText="1"/>
    </xf>
    <xf numFmtId="9" fontId="21" fillId="0" borderId="4" xfId="0" applyNumberFormat="1" applyFont="1" applyBorder="1" applyAlignment="1">
      <alignment horizontal="left" vertical="center" wrapText="1"/>
    </xf>
    <xf numFmtId="0" fontId="2" fillId="0" borderId="0" xfId="2" applyAlignment="1">
      <alignment horizontal="left" vertical="center" wrapText="1"/>
    </xf>
    <xf numFmtId="14" fontId="14" fillId="0" borderId="0" xfId="2" applyNumberFormat="1" applyFont="1" applyAlignment="1">
      <alignment horizontal="center" vertical="center"/>
    </xf>
    <xf numFmtId="14" fontId="14" fillId="0" borderId="1" xfId="2" applyNumberFormat="1" applyFont="1" applyBorder="1" applyAlignment="1">
      <alignment horizontal="center" vertical="center" wrapText="1"/>
    </xf>
    <xf numFmtId="14" fontId="2" fillId="0" borderId="0" xfId="2" applyNumberFormat="1" applyAlignment="1">
      <alignment horizontal="center"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xf>
    <xf numFmtId="0" fontId="21" fillId="0" borderId="0" xfId="0" applyFont="1" applyAlignment="1">
      <alignment wrapText="1"/>
    </xf>
    <xf numFmtId="0" fontId="23" fillId="0" borderId="1" xfId="0" applyFont="1" applyBorder="1" applyAlignment="1">
      <alignment wrapText="1"/>
    </xf>
    <xf numFmtId="0" fontId="21" fillId="0" borderId="1" xfId="0" applyFont="1" applyBorder="1" applyAlignment="1">
      <alignment wrapText="1"/>
    </xf>
    <xf numFmtId="0" fontId="23" fillId="0" borderId="4" xfId="0" applyFont="1" applyBorder="1" applyAlignment="1">
      <alignment wrapText="1"/>
    </xf>
    <xf numFmtId="9" fontId="21" fillId="0" borderId="1" xfId="0" applyNumberFormat="1" applyFont="1" applyBorder="1" applyAlignment="1">
      <alignment wrapText="1"/>
    </xf>
    <xf numFmtId="0" fontId="21" fillId="0" borderId="4" xfId="0" applyFont="1" applyBorder="1" applyAlignment="1">
      <alignment wrapText="1"/>
    </xf>
    <xf numFmtId="0" fontId="13" fillId="0" borderId="1" xfId="2" applyFont="1" applyBorder="1" applyAlignment="1">
      <alignment horizontal="center" vertical="center" wrapText="1"/>
    </xf>
    <xf numFmtId="0" fontId="23" fillId="0" borderId="1" xfId="0" applyFont="1" applyBorder="1" applyAlignment="1">
      <alignment horizontal="center" wrapText="1"/>
    </xf>
    <xf numFmtId="0" fontId="6" fillId="0" borderId="1" xfId="0" applyFont="1" applyBorder="1" applyAlignment="1">
      <alignment horizontal="left" vertical="center" wrapText="1"/>
    </xf>
    <xf numFmtId="0" fontId="21" fillId="0" borderId="8" xfId="0" applyFont="1" applyBorder="1" applyAlignment="1">
      <alignment wrapText="1"/>
    </xf>
    <xf numFmtId="0" fontId="23" fillId="0" borderId="0" xfId="0" applyFont="1" applyAlignment="1">
      <alignment wrapText="1"/>
    </xf>
    <xf numFmtId="0" fontId="21" fillId="0" borderId="11" xfId="0" applyFont="1" applyBorder="1" applyAlignment="1">
      <alignment wrapText="1"/>
    </xf>
    <xf numFmtId="0" fontId="21" fillId="0" borderId="34" xfId="0" applyFont="1" applyBorder="1" applyAlignment="1">
      <alignment wrapText="1"/>
    </xf>
    <xf numFmtId="0" fontId="21" fillId="0" borderId="3" xfId="0" applyFont="1" applyBorder="1" applyAlignment="1">
      <alignment wrapText="1"/>
    </xf>
    <xf numFmtId="0" fontId="21" fillId="0" borderId="26" xfId="0" applyFont="1" applyBorder="1" applyAlignment="1">
      <alignment wrapText="1"/>
    </xf>
    <xf numFmtId="0" fontId="2" fillId="2" borderId="3" xfId="2" applyFill="1" applyBorder="1" applyAlignment="1">
      <alignment wrapText="1"/>
    </xf>
    <xf numFmtId="0" fontId="21" fillId="0" borderId="27" xfId="0" applyFont="1" applyBorder="1" applyAlignment="1">
      <alignment wrapText="1"/>
    </xf>
    <xf numFmtId="0" fontId="21" fillId="0" borderId="29" xfId="0" applyFont="1" applyBorder="1" applyAlignment="1">
      <alignment wrapText="1"/>
    </xf>
    <xf numFmtId="0" fontId="21" fillId="0" borderId="24" xfId="0" applyFont="1" applyBorder="1" applyAlignment="1">
      <alignment wrapText="1"/>
    </xf>
    <xf numFmtId="0" fontId="21" fillId="0" borderId="33" xfId="0" applyFont="1" applyBorder="1" applyAlignment="1">
      <alignment wrapText="1"/>
    </xf>
    <xf numFmtId="0" fontId="2" fillId="2" borderId="27" xfId="2" applyFill="1" applyBorder="1" applyAlignment="1">
      <alignment wrapText="1"/>
    </xf>
    <xf numFmtId="0" fontId="22"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36" xfId="2" applyFont="1" applyBorder="1" applyAlignment="1">
      <alignment horizontal="center" vertical="center" wrapText="1"/>
    </xf>
    <xf numFmtId="0" fontId="3" fillId="2" borderId="0" xfId="2" applyFont="1" applyFill="1" applyAlignment="1">
      <alignment horizontal="center" vertical="center"/>
    </xf>
    <xf numFmtId="0" fontId="31"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0" fontId="5" fillId="0" borderId="0" xfId="2" applyFont="1" applyAlignment="1">
      <alignment horizontal="center" vertical="center" wrapText="1"/>
    </xf>
    <xf numFmtId="0" fontId="2" fillId="0" borderId="1" xfId="0" applyFont="1" applyBorder="1" applyAlignment="1">
      <alignment wrapText="1"/>
    </xf>
    <xf numFmtId="0" fontId="27" fillId="0" borderId="0" xfId="0" applyFont="1" applyAlignment="1">
      <alignment horizontal="center" vertical="center" wrapText="1" readingOrder="1"/>
    </xf>
    <xf numFmtId="9" fontId="2" fillId="0" borderId="0" xfId="2" applyNumberFormat="1" applyAlignment="1">
      <alignment horizontal="center" vertical="center" wrapText="1"/>
    </xf>
    <xf numFmtId="9" fontId="21" fillId="0" borderId="0" xfId="0" applyNumberFormat="1" applyFont="1" applyAlignment="1">
      <alignment horizontal="center" vertical="center" wrapText="1"/>
    </xf>
    <xf numFmtId="9" fontId="21" fillId="0" borderId="0" xfId="0" applyNumberFormat="1" applyFont="1" applyAlignment="1">
      <alignment horizontal="left" vertical="center" wrapText="1"/>
    </xf>
    <xf numFmtId="0" fontId="0" fillId="5" borderId="0" xfId="0" applyFill="1"/>
    <xf numFmtId="0" fontId="35" fillId="5" borderId="15" xfId="4" quotePrefix="1" applyFont="1" applyFill="1" applyBorder="1" applyAlignment="1">
      <alignment horizontal="left" vertical="top" wrapText="1"/>
    </xf>
    <xf numFmtId="0" fontId="36" fillId="5" borderId="2" xfId="4" quotePrefix="1" applyFont="1" applyFill="1" applyBorder="1" applyAlignment="1">
      <alignment horizontal="left" vertical="top" wrapText="1"/>
    </xf>
    <xf numFmtId="0" fontId="33"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9" fontId="14"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14" fillId="0" borderId="0" xfId="0" applyFont="1" applyAlignment="1">
      <alignment horizontal="center" vertical="center" wrapText="1"/>
    </xf>
    <xf numFmtId="0" fontId="13" fillId="0" borderId="0" xfId="2" applyFont="1" applyAlignment="1">
      <alignment horizontal="left" vertical="center" wrapText="1"/>
    </xf>
    <xf numFmtId="0" fontId="6" fillId="5" borderId="0" xfId="2" applyFont="1" applyFill="1" applyAlignment="1">
      <alignment horizontal="left"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13"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13" fillId="0" borderId="0" xfId="2" applyFont="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 fillId="2" borderId="0" xfId="2" applyFont="1" applyFill="1" applyAlignment="1">
      <alignment horizontal="center"/>
    </xf>
    <xf numFmtId="0" fontId="2" fillId="2" borderId="15" xfId="2" applyFill="1" applyBorder="1"/>
    <xf numFmtId="0" fontId="14" fillId="0" borderId="11"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43" xfId="2" applyFont="1" applyBorder="1" applyAlignment="1">
      <alignment horizontal="center" vertical="center" wrapText="1"/>
    </xf>
    <xf numFmtId="0" fontId="37" fillId="5" borderId="15" xfId="4" quotePrefix="1" applyFont="1" applyFill="1" applyBorder="1" applyAlignment="1">
      <alignment horizontal="justify" vertical="center" wrapText="1"/>
    </xf>
    <xf numFmtId="0" fontId="37" fillId="5" borderId="0" xfId="4" quotePrefix="1" applyFont="1" applyFill="1" applyAlignment="1">
      <alignment horizontal="justify" vertical="center" wrapText="1"/>
    </xf>
    <xf numFmtId="0" fontId="37" fillId="5" borderId="2" xfId="4" quotePrefix="1" applyFont="1" applyFill="1" applyBorder="1" applyAlignment="1">
      <alignment horizontal="justify" vertical="center" wrapText="1"/>
    </xf>
    <xf numFmtId="0" fontId="35" fillId="5" borderId="39" xfId="4" quotePrefix="1" applyFont="1" applyFill="1" applyBorder="1" applyAlignment="1">
      <alignment horizontal="left" vertical="top" wrapText="1"/>
    </xf>
    <xf numFmtId="0" fontId="35" fillId="5" borderId="40" xfId="4" quotePrefix="1" applyFont="1" applyFill="1" applyBorder="1" applyAlignment="1">
      <alignment horizontal="left" vertical="top" wrapText="1"/>
    </xf>
    <xf numFmtId="0" fontId="35" fillId="5" borderId="41" xfId="4" quotePrefix="1" applyFont="1" applyFill="1" applyBorder="1" applyAlignment="1">
      <alignment horizontal="left" vertical="top" wrapText="1"/>
    </xf>
    <xf numFmtId="0" fontId="37" fillId="5" borderId="39" xfId="4" quotePrefix="1" applyFont="1" applyFill="1" applyBorder="1" applyAlignment="1">
      <alignment horizontal="left" vertical="top" wrapText="1"/>
    </xf>
    <xf numFmtId="0" fontId="37" fillId="5" borderId="40" xfId="4" quotePrefix="1" applyFont="1" applyFill="1" applyBorder="1" applyAlignment="1">
      <alignment horizontal="left" vertical="top" wrapText="1"/>
    </xf>
    <xf numFmtId="0" fontId="37" fillId="5" borderId="41"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49"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1" xfId="4" quotePrefix="1" applyFont="1" applyFill="1" applyBorder="1" applyAlignment="1">
      <alignment horizontal="left" vertical="top" wrapText="1"/>
    </xf>
    <xf numFmtId="0" fontId="41" fillId="5" borderId="40" xfId="5" applyFont="1" applyFill="1" applyBorder="1" applyAlignment="1">
      <alignment horizontal="left" vertical="top" wrapText="1" readingOrder="1"/>
    </xf>
    <xf numFmtId="0" fontId="42" fillId="5" borderId="40" xfId="4" applyFont="1" applyFill="1" applyBorder="1" applyAlignment="1">
      <alignment horizontal="justify" vertical="center" wrapText="1"/>
    </xf>
    <xf numFmtId="0" fontId="35" fillId="5" borderId="39" xfId="4" quotePrefix="1" applyFont="1" applyFill="1" applyBorder="1" applyAlignment="1">
      <alignment vertical="top" wrapText="1"/>
    </xf>
    <xf numFmtId="0" fontId="35" fillId="5" borderId="40" xfId="4" quotePrefix="1" applyFont="1" applyFill="1" applyBorder="1" applyAlignment="1">
      <alignment vertical="top" wrapText="1"/>
    </xf>
    <xf numFmtId="0" fontId="35" fillId="5" borderId="41" xfId="4" quotePrefix="1" applyFont="1" applyFill="1" applyBorder="1" applyAlignment="1">
      <alignment vertical="top" wrapText="1"/>
    </xf>
    <xf numFmtId="0" fontId="35" fillId="5" borderId="0" xfId="4" quotePrefix="1" applyFont="1" applyFill="1" applyAlignment="1">
      <alignment vertical="top" wrapText="1"/>
    </xf>
    <xf numFmtId="0" fontId="0" fillId="5" borderId="0" xfId="0" applyFill="1" applyAlignment="1">
      <alignment wrapText="1"/>
    </xf>
    <xf numFmtId="0" fontId="33" fillId="5" borderId="39" xfId="4" applyFont="1" applyFill="1" applyBorder="1" applyAlignment="1">
      <alignment wrapText="1"/>
    </xf>
    <xf numFmtId="0" fontId="33" fillId="5" borderId="40" xfId="4" applyFont="1" applyFill="1" applyBorder="1" applyAlignment="1">
      <alignment wrapText="1"/>
    </xf>
    <xf numFmtId="0" fontId="33" fillId="5" borderId="41" xfId="4" applyFont="1" applyFill="1" applyBorder="1" applyAlignment="1">
      <alignment wrapText="1"/>
    </xf>
    <xf numFmtId="0" fontId="33" fillId="5" borderId="15" xfId="4" applyFont="1" applyFill="1" applyBorder="1" applyAlignment="1">
      <alignment wrapText="1"/>
    </xf>
    <xf numFmtId="0" fontId="33" fillId="5" borderId="2" xfId="4" applyFont="1" applyFill="1" applyBorder="1" applyAlignment="1">
      <alignment wrapText="1"/>
    </xf>
    <xf numFmtId="0" fontId="33" fillId="5" borderId="14" xfId="4" applyFont="1" applyFill="1" applyBorder="1" applyAlignment="1">
      <alignment wrapText="1"/>
    </xf>
    <xf numFmtId="0" fontId="33" fillId="5" borderId="13" xfId="4" applyFont="1" applyFill="1" applyBorder="1" applyAlignment="1">
      <alignment wrapText="1"/>
    </xf>
    <xf numFmtId="0" fontId="33" fillId="5" borderId="12" xfId="4" applyFont="1" applyFill="1" applyBorder="1" applyAlignment="1">
      <alignment wrapText="1"/>
    </xf>
    <xf numFmtId="0" fontId="33" fillId="5" borderId="0" xfId="4" applyFont="1" applyFill="1" applyAlignment="1">
      <alignment wrapText="1"/>
    </xf>
    <xf numFmtId="0" fontId="35" fillId="5" borderId="15" xfId="4" quotePrefix="1" applyFont="1" applyFill="1" applyBorder="1" applyAlignment="1">
      <alignment vertical="top" wrapText="1"/>
    </xf>
    <xf numFmtId="0" fontId="35" fillId="5" borderId="2" xfId="4" quotePrefix="1" applyFont="1" applyFill="1" applyBorder="1" applyAlignment="1">
      <alignment vertical="top" wrapText="1"/>
    </xf>
    <xf numFmtId="0" fontId="36" fillId="5" borderId="0" xfId="4" quotePrefix="1" applyFont="1" applyFill="1" applyAlignment="1">
      <alignment horizontal="left" vertical="top" wrapText="1"/>
    </xf>
    <xf numFmtId="0" fontId="39" fillId="5" borderId="0" xfId="4" applyFont="1" applyFill="1" applyAlignment="1">
      <alignment horizontal="left" vertical="center" wrapText="1"/>
    </xf>
    <xf numFmtId="0" fontId="33" fillId="5" borderId="0" xfId="4" applyFont="1" applyFill="1" applyAlignment="1">
      <alignment horizontal="left" vertical="center" wrapText="1"/>
    </xf>
    <xf numFmtId="0" fontId="33" fillId="5" borderId="0" xfId="4" quotePrefix="1" applyFont="1" applyFill="1" applyAlignment="1">
      <alignment horizontal="left" vertical="center" wrapText="1"/>
    </xf>
    <xf numFmtId="0" fontId="39" fillId="13" borderId="3" xfId="4" applyFont="1" applyFill="1" applyBorder="1" applyAlignment="1">
      <alignment horizontal="center" wrapText="1"/>
    </xf>
    <xf numFmtId="0" fontId="33" fillId="5" borderId="0" xfId="4" applyFont="1" applyFill="1"/>
    <xf numFmtId="0" fontId="41" fillId="5" borderId="0" xfId="0" applyFont="1" applyFill="1" applyAlignment="1">
      <alignment horizontal="left" vertical="center" wrapText="1"/>
    </xf>
    <xf numFmtId="0" fontId="42" fillId="5" borderId="0" xfId="0" applyFont="1" applyFill="1" applyAlignment="1">
      <alignment horizontal="left" vertical="top" wrapText="1"/>
    </xf>
    <xf numFmtId="0" fontId="39" fillId="5" borderId="3" xfId="4" applyFont="1" applyFill="1" applyBorder="1" applyAlignment="1">
      <alignment horizontal="center" vertical="center"/>
    </xf>
    <xf numFmtId="0" fontId="39" fillId="5" borderId="3" xfId="4" applyFont="1" applyFill="1" applyBorder="1" applyAlignment="1">
      <alignment horizontal="center" vertical="center" wrapText="1"/>
    </xf>
    <xf numFmtId="0" fontId="37" fillId="0" borderId="39" xfId="4" quotePrefix="1" applyFont="1" applyBorder="1" applyAlignment="1">
      <alignment horizontal="left" vertical="top" wrapText="1"/>
    </xf>
    <xf numFmtId="0" fontId="37" fillId="0" borderId="40" xfId="4" quotePrefix="1" applyFont="1" applyBorder="1" applyAlignment="1">
      <alignment horizontal="left" vertical="top" wrapText="1"/>
    </xf>
    <xf numFmtId="0" fontId="37" fillId="0" borderId="41"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44" fillId="0" borderId="0" xfId="2" applyNumberFormat="1" applyFont="1" applyAlignment="1">
      <alignment vertical="center"/>
    </xf>
    <xf numFmtId="49" fontId="9" fillId="0" borderId="0" xfId="2" applyNumberFormat="1" applyFont="1" applyAlignment="1">
      <alignment vertical="center"/>
    </xf>
    <xf numFmtId="0" fontId="20" fillId="0" borderId="0" xfId="0" applyFont="1" applyAlignment="1">
      <alignment horizontal="center" vertical="center" wrapText="1"/>
    </xf>
    <xf numFmtId="9" fontId="20"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24" fillId="0" borderId="1" xfId="2" applyFont="1" applyBorder="1" applyAlignment="1">
      <alignment horizontal="left" vertical="center"/>
    </xf>
    <xf numFmtId="0" fontId="45" fillId="0" borderId="0" xfId="2" applyFont="1" applyAlignment="1">
      <alignment vertical="center"/>
    </xf>
    <xf numFmtId="0" fontId="13" fillId="0" borderId="10" xfId="2" applyFont="1" applyBorder="1" applyAlignment="1">
      <alignment horizontal="center" vertical="center" wrapText="1"/>
    </xf>
    <xf numFmtId="0" fontId="13" fillId="0" borderId="5" xfId="2" applyFont="1" applyBorder="1" applyAlignment="1">
      <alignment vertical="center" wrapText="1"/>
    </xf>
    <xf numFmtId="0" fontId="13" fillId="0" borderId="5" xfId="2" applyFont="1" applyBorder="1" applyAlignment="1">
      <alignment horizontal="center" vertical="center" wrapText="1"/>
    </xf>
    <xf numFmtId="9" fontId="13" fillId="0" borderId="5" xfId="2" applyNumberFormat="1" applyFont="1" applyBorder="1" applyAlignment="1">
      <alignment horizontal="center" vertical="center" wrapText="1"/>
    </xf>
    <xf numFmtId="9" fontId="13" fillId="0" borderId="53" xfId="2" applyNumberFormat="1" applyFont="1" applyBorder="1" applyAlignment="1">
      <alignment horizontal="center" vertical="center" wrapText="1"/>
    </xf>
    <xf numFmtId="0" fontId="13" fillId="0" borderId="34" xfId="2" applyFont="1" applyBorder="1" applyAlignment="1">
      <alignment vertical="center" wrapText="1"/>
    </xf>
    <xf numFmtId="0" fontId="13" fillId="0" borderId="35" xfId="2" applyFont="1" applyBorder="1" applyAlignment="1">
      <alignment vertical="center" wrapText="1"/>
    </xf>
    <xf numFmtId="0" fontId="13" fillId="0" borderId="3"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48" xfId="2" applyFont="1" applyBorder="1" applyAlignment="1">
      <alignment horizontal="center" vertical="center" wrapText="1"/>
    </xf>
    <xf numFmtId="9" fontId="13" fillId="0" borderId="11" xfId="2" applyNumberFormat="1" applyFont="1" applyBorder="1" applyAlignment="1">
      <alignment horizontal="center" vertical="center" wrapText="1"/>
    </xf>
    <xf numFmtId="0" fontId="13" fillId="0" borderId="33" xfId="2" applyFont="1" applyBorder="1" applyAlignment="1">
      <alignment horizontal="center" vertical="center" wrapText="1"/>
    </xf>
    <xf numFmtId="9" fontId="13" fillId="0" borderId="34" xfId="2" applyNumberFormat="1" applyFont="1" applyBorder="1" applyAlignment="1">
      <alignment horizontal="center" vertical="center" wrapText="1"/>
    </xf>
    <xf numFmtId="9" fontId="13" fillId="0" borderId="6" xfId="2" applyNumberFormat="1" applyFont="1" applyBorder="1" applyAlignment="1">
      <alignment horizontal="center" vertical="center" wrapText="1"/>
    </xf>
    <xf numFmtId="9" fontId="13" fillId="0" borderId="35" xfId="2" applyNumberFormat="1" applyFont="1" applyBorder="1" applyAlignment="1">
      <alignment horizontal="center" vertical="center" wrapText="1"/>
    </xf>
    <xf numFmtId="9" fontId="13" fillId="0" borderId="25" xfId="2" applyNumberFormat="1" applyFont="1" applyBorder="1" applyAlignment="1">
      <alignment horizontal="center" vertical="center" wrapText="1"/>
    </xf>
    <xf numFmtId="0" fontId="14" fillId="0" borderId="1" xfId="0" applyFont="1" applyBorder="1" applyAlignment="1">
      <alignment horizontal="left" vertical="center" wrapText="1"/>
    </xf>
    <xf numFmtId="0" fontId="4" fillId="5" borderId="6" xfId="2" applyFont="1" applyFill="1" applyBorder="1" applyAlignment="1" applyProtection="1">
      <alignment horizontal="left" vertical="center" wrapText="1"/>
      <protection locked="0"/>
    </xf>
    <xf numFmtId="0" fontId="6" fillId="5" borderId="8" xfId="2" applyFont="1" applyFill="1" applyBorder="1" applyAlignment="1">
      <alignment horizontal="justify" vertical="center" wrapText="1"/>
    </xf>
    <xf numFmtId="0" fontId="4" fillId="4" borderId="6" xfId="2" applyFont="1" applyFill="1" applyBorder="1" applyAlignment="1" applyProtection="1">
      <alignment horizontal="justify" vertical="center" wrapText="1"/>
      <protection locked="0"/>
    </xf>
    <xf numFmtId="0" fontId="4" fillId="5" borderId="6" xfId="2" applyFont="1" applyFill="1" applyBorder="1" applyAlignment="1">
      <alignment horizontal="justify" vertical="center" wrapText="1"/>
    </xf>
    <xf numFmtId="0" fontId="4" fillId="4" borderId="1" xfId="2" applyFont="1" applyFill="1" applyBorder="1" applyAlignment="1" applyProtection="1">
      <alignment horizontal="justify" vertical="center" wrapText="1"/>
      <protection locked="0"/>
    </xf>
    <xf numFmtId="0" fontId="4" fillId="4" borderId="28" xfId="2" applyFont="1" applyFill="1" applyBorder="1" applyAlignment="1" applyProtection="1">
      <alignment horizontal="justify" vertical="center" wrapText="1"/>
      <protection locked="0"/>
    </xf>
    <xf numFmtId="0" fontId="4" fillId="0" borderId="6" xfId="2" applyFont="1" applyBorder="1" applyAlignment="1">
      <alignment horizontal="justify" vertical="center" wrapText="1"/>
    </xf>
    <xf numFmtId="0" fontId="6" fillId="5"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4" fillId="4" borderId="6" xfId="0" applyFont="1" applyFill="1" applyBorder="1" applyAlignment="1" applyProtection="1">
      <alignment horizontal="center" vertical="center" wrapText="1"/>
      <protection locked="0"/>
    </xf>
    <xf numFmtId="9" fontId="4" fillId="4" borderId="6"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9" fontId="4" fillId="4" borderId="1" xfId="0" applyNumberFormat="1"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9" fontId="4" fillId="4" borderId="28" xfId="0" applyNumberFormat="1" applyFont="1" applyFill="1" applyBorder="1" applyAlignment="1" applyProtection="1">
      <alignment horizontal="center" vertical="center" wrapText="1"/>
      <protection locked="0"/>
    </xf>
    <xf numFmtId="14" fontId="2" fillId="4" borderId="1" xfId="2" applyNumberFormat="1" applyFill="1" applyBorder="1" applyAlignment="1" applyProtection="1">
      <alignment horizontal="center" vertical="center" wrapText="1"/>
      <protection locked="0"/>
    </xf>
    <xf numFmtId="14" fontId="2" fillId="2" borderId="0" xfId="2" applyNumberFormat="1" applyFill="1" applyAlignment="1">
      <alignment horizontal="center"/>
    </xf>
    <xf numFmtId="0" fontId="24" fillId="4" borderId="1" xfId="2" applyFont="1" applyFill="1" applyBorder="1" applyAlignment="1" applyProtection="1">
      <alignment horizontal="justify" vertical="center" wrapText="1"/>
      <protection locked="0"/>
    </xf>
    <xf numFmtId="9" fontId="23" fillId="0" borderId="25" xfId="0" applyNumberFormat="1" applyFont="1" applyBorder="1" applyAlignment="1">
      <alignment horizontal="center" vertical="center" wrapText="1"/>
    </xf>
    <xf numFmtId="0" fontId="12" fillId="0" borderId="34" xfId="2" applyFont="1" applyBorder="1" applyAlignment="1">
      <alignment horizontal="center" vertical="center" wrapText="1"/>
    </xf>
    <xf numFmtId="9" fontId="21" fillId="0" borderId="6"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0" fontId="12" fillId="0" borderId="6" xfId="2" applyFont="1" applyBorder="1" applyAlignment="1">
      <alignment horizontal="justify" vertical="center" wrapText="1"/>
    </xf>
    <xf numFmtId="9" fontId="23" fillId="0" borderId="6" xfId="0" applyNumberFormat="1" applyFont="1" applyBorder="1" applyAlignment="1">
      <alignment horizontal="center" vertical="center" wrapText="1"/>
    </xf>
    <xf numFmtId="0" fontId="2" fillId="4" borderId="1" xfId="2" applyFill="1" applyBorder="1" applyAlignment="1" applyProtection="1">
      <alignment horizontal="center" vertical="center" wrapText="1"/>
      <protection locked="0"/>
    </xf>
    <xf numFmtId="0" fontId="6" fillId="0" borderId="0" xfId="2" applyFont="1" applyAlignment="1" applyProtection="1">
      <alignment horizontal="left" vertical="center" wrapText="1"/>
      <protection locked="0"/>
    </xf>
    <xf numFmtId="0" fontId="0" fillId="14" borderId="1" xfId="0" applyFill="1" applyBorder="1" applyAlignment="1">
      <alignment vertical="center" wrapText="1"/>
    </xf>
    <xf numFmtId="0" fontId="0" fillId="14" borderId="4" xfId="0" applyFill="1" applyBorder="1" applyAlignment="1">
      <alignment vertical="center" wrapText="1"/>
    </xf>
    <xf numFmtId="0" fontId="0" fillId="14" borderId="1" xfId="0" applyFill="1" applyBorder="1" applyAlignment="1">
      <alignment horizontal="justify" vertical="center" wrapText="1" shrinkToFit="1"/>
    </xf>
    <xf numFmtId="0" fontId="0" fillId="14" borderId="7" xfId="0" applyFill="1" applyBorder="1" applyAlignment="1">
      <alignment horizontal="justify" vertical="center" wrapText="1" shrinkToFit="1"/>
    </xf>
    <xf numFmtId="0" fontId="6" fillId="5" borderId="0" xfId="2" applyFont="1" applyFill="1" applyAlignment="1">
      <alignment horizontal="center" vertical="center" wrapText="1"/>
    </xf>
    <xf numFmtId="0" fontId="2" fillId="0" borderId="1" xfId="2" applyBorder="1" applyAlignment="1">
      <alignment horizontal="center" vertical="center" wrapText="1"/>
    </xf>
    <xf numFmtId="0" fontId="42" fillId="5" borderId="1" xfId="4" applyFont="1" applyFill="1" applyBorder="1" applyAlignment="1">
      <alignment horizontal="justify" vertical="center" wrapText="1"/>
    </xf>
    <xf numFmtId="0" fontId="41" fillId="5" borderId="1" xfId="5" applyFont="1" applyFill="1" applyBorder="1" applyAlignment="1">
      <alignment horizontal="left" vertical="top" wrapText="1" readingOrder="1"/>
    </xf>
    <xf numFmtId="0" fontId="41" fillId="5" borderId="1" xfId="0" applyFont="1" applyFill="1" applyBorder="1" applyAlignment="1">
      <alignment horizontal="left" vertical="center" wrapText="1"/>
    </xf>
    <xf numFmtId="0" fontId="35" fillId="5" borderId="49"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1" xfId="4" quotePrefix="1" applyFont="1" applyFill="1" applyBorder="1" applyAlignment="1">
      <alignment horizontal="left" vertical="top" wrapText="1"/>
    </xf>
    <xf numFmtId="0" fontId="41" fillId="13" borderId="44" xfId="5" applyFont="1" applyFill="1" applyBorder="1" applyAlignment="1">
      <alignment horizontal="center" vertical="center" wrapText="1"/>
    </xf>
    <xf numFmtId="0" fontId="41" fillId="13" borderId="45" xfId="5" applyFont="1" applyFill="1" applyBorder="1" applyAlignment="1">
      <alignment horizontal="center" vertical="center" wrapText="1"/>
    </xf>
    <xf numFmtId="0" fontId="41" fillId="13" borderId="58" xfId="4" applyFont="1" applyFill="1" applyBorder="1" applyAlignment="1">
      <alignment horizontal="center" vertical="center" wrapText="1"/>
    </xf>
    <xf numFmtId="0" fontId="41" fillId="13" borderId="59" xfId="4" applyFont="1" applyFill="1" applyBorder="1" applyAlignment="1">
      <alignment horizontal="center" vertical="center" wrapText="1"/>
    </xf>
    <xf numFmtId="0" fontId="41" fillId="13" borderId="46" xfId="4" applyFont="1" applyFill="1" applyBorder="1" applyAlignment="1">
      <alignment horizontal="center" vertical="center" wrapText="1"/>
    </xf>
    <xf numFmtId="0" fontId="41" fillId="13" borderId="47" xfId="4" applyFont="1" applyFill="1" applyBorder="1" applyAlignment="1">
      <alignment horizontal="center" vertical="center" wrapText="1"/>
    </xf>
    <xf numFmtId="0" fontId="35" fillId="5" borderId="15"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39" xfId="4" quotePrefix="1" applyFont="1" applyFill="1" applyBorder="1" applyAlignment="1">
      <alignment horizontal="left" vertical="top" wrapText="1"/>
    </xf>
    <xf numFmtId="0" fontId="35" fillId="5" borderId="40" xfId="4" quotePrefix="1" applyFont="1" applyFill="1" applyBorder="1" applyAlignment="1">
      <alignment horizontal="left" vertical="top" wrapText="1"/>
    </xf>
    <xf numFmtId="0" fontId="35" fillId="5" borderId="41" xfId="4" quotePrefix="1" applyFont="1" applyFill="1" applyBorder="1" applyAlignment="1">
      <alignment horizontal="left" vertical="top" wrapText="1"/>
    </xf>
    <xf numFmtId="0" fontId="35" fillId="5" borderId="3" xfId="4" quotePrefix="1" applyFont="1" applyFill="1" applyBorder="1" applyAlignment="1">
      <alignment horizontal="left" vertical="top" wrapText="1"/>
    </xf>
    <xf numFmtId="0" fontId="35" fillId="5" borderId="1" xfId="4" quotePrefix="1" applyFont="1" applyFill="1" applyBorder="1" applyAlignment="1">
      <alignment horizontal="left" vertical="top" wrapText="1"/>
    </xf>
    <xf numFmtId="0" fontId="35" fillId="5" borderId="26" xfId="4" quotePrefix="1" applyFont="1" applyFill="1" applyBorder="1" applyAlignment="1">
      <alignment horizontal="left" vertical="top" wrapText="1"/>
    </xf>
    <xf numFmtId="0" fontId="41" fillId="5" borderId="54" xfId="0" applyFont="1" applyFill="1" applyBorder="1" applyAlignment="1">
      <alignment horizontal="left" vertical="center" wrapText="1"/>
    </xf>
    <xf numFmtId="0" fontId="41" fillId="5" borderId="55" xfId="0" applyFont="1" applyFill="1" applyBorder="1" applyAlignment="1">
      <alignment horizontal="left" vertical="center" wrapText="1"/>
    </xf>
    <xf numFmtId="0" fontId="42" fillId="5" borderId="56" xfId="0" applyFont="1" applyFill="1" applyBorder="1" applyAlignment="1">
      <alignment horizontal="justify" vertical="center" wrapText="1"/>
    </xf>
    <xf numFmtId="0" fontId="42" fillId="5" borderId="57" xfId="0" applyFont="1" applyFill="1" applyBorder="1" applyAlignment="1">
      <alignment horizontal="justify" vertical="center" wrapText="1"/>
    </xf>
    <xf numFmtId="0" fontId="32" fillId="12" borderId="30" xfId="4" applyFont="1" applyFill="1" applyBorder="1" applyAlignment="1">
      <alignment horizontal="center" vertical="center" wrapText="1"/>
    </xf>
    <xf numFmtId="0" fontId="32" fillId="12" borderId="31" xfId="4" applyFont="1" applyFill="1" applyBorder="1" applyAlignment="1">
      <alignment horizontal="center" vertical="center" wrapText="1"/>
    </xf>
    <xf numFmtId="0" fontId="32" fillId="12" borderId="32" xfId="4" applyFont="1" applyFill="1" applyBorder="1" applyAlignment="1">
      <alignment horizontal="center" vertical="center" wrapText="1"/>
    </xf>
    <xf numFmtId="0" fontId="33" fillId="0" borderId="15" xfId="4" quotePrefix="1" applyFont="1" applyBorder="1" applyAlignment="1">
      <alignment horizontal="left" vertical="center" wrapText="1"/>
    </xf>
    <xf numFmtId="0" fontId="33" fillId="0" borderId="0" xfId="4" quotePrefix="1" applyFont="1" applyAlignment="1">
      <alignment horizontal="left" vertical="center" wrapText="1"/>
    </xf>
    <xf numFmtId="0" fontId="33" fillId="0" borderId="2" xfId="4" quotePrefix="1" applyFont="1" applyBorder="1" applyAlignment="1">
      <alignment horizontal="left" vertical="center" wrapText="1"/>
    </xf>
    <xf numFmtId="0" fontId="33" fillId="0" borderId="42" xfId="4" quotePrefix="1" applyFont="1" applyBorder="1" applyAlignment="1">
      <alignment horizontal="left" vertical="center" wrapText="1"/>
    </xf>
    <xf numFmtId="0" fontId="33" fillId="0" borderId="9" xfId="4" quotePrefix="1" applyFont="1" applyBorder="1" applyAlignment="1">
      <alignment horizontal="left" vertical="center" wrapText="1"/>
    </xf>
    <xf numFmtId="0" fontId="33" fillId="0" borderId="43" xfId="4" quotePrefix="1" applyFont="1" applyBorder="1" applyAlignment="1">
      <alignment horizontal="left" vertical="center" wrapText="1"/>
    </xf>
    <xf numFmtId="0" fontId="36" fillId="5" borderId="40" xfId="4" quotePrefix="1" applyFont="1" applyFill="1" applyBorder="1" applyAlignment="1">
      <alignment horizontal="left" vertical="top" wrapText="1"/>
    </xf>
    <xf numFmtId="0" fontId="36" fillId="5" borderId="41" xfId="4" quotePrefix="1" applyFont="1" applyFill="1" applyBorder="1" applyAlignment="1">
      <alignment horizontal="left" vertical="top" wrapText="1"/>
    </xf>
    <xf numFmtId="0" fontId="37" fillId="5" borderId="42" xfId="4" quotePrefix="1" applyFont="1" applyFill="1" applyBorder="1" applyAlignment="1">
      <alignment horizontal="justify" vertical="center" wrapText="1"/>
    </xf>
    <xf numFmtId="0" fontId="37" fillId="5" borderId="9" xfId="4" quotePrefix="1" applyFont="1" applyFill="1" applyBorder="1" applyAlignment="1">
      <alignment horizontal="justify" vertical="center" wrapText="1"/>
    </xf>
    <xf numFmtId="0" fontId="37" fillId="5" borderId="43" xfId="4" quotePrefix="1" applyFont="1" applyFill="1" applyBorder="1" applyAlignment="1">
      <alignment horizontal="justify" vertical="center" wrapText="1"/>
    </xf>
    <xf numFmtId="0" fontId="41" fillId="13" borderId="52" xfId="5" applyFont="1" applyFill="1" applyBorder="1" applyAlignment="1">
      <alignment horizontal="center" vertical="center" wrapText="1"/>
    </xf>
    <xf numFmtId="0" fontId="37" fillId="5" borderId="39" xfId="4" quotePrefix="1" applyFont="1" applyFill="1" applyBorder="1" applyAlignment="1">
      <alignment horizontal="left" vertical="top" wrapText="1"/>
    </xf>
    <xf numFmtId="0" fontId="37" fillId="5" borderId="40" xfId="4" quotePrefix="1" applyFont="1" applyFill="1" applyBorder="1" applyAlignment="1">
      <alignment horizontal="left" vertical="top" wrapText="1"/>
    </xf>
    <xf numFmtId="0" fontId="37" fillId="5" borderId="41" xfId="4" quotePrefix="1" applyFont="1" applyFill="1" applyBorder="1" applyAlignment="1">
      <alignment horizontal="left" vertical="top" wrapText="1"/>
    </xf>
    <xf numFmtId="0" fontId="37" fillId="4" borderId="39" xfId="4" quotePrefix="1" applyFont="1" applyFill="1" applyBorder="1" applyAlignment="1">
      <alignment horizontal="left" vertical="top" wrapText="1"/>
    </xf>
    <xf numFmtId="0" fontId="37" fillId="4" borderId="40" xfId="4" quotePrefix="1" applyFont="1" applyFill="1" applyBorder="1" applyAlignment="1">
      <alignment horizontal="left" vertical="top" wrapText="1"/>
    </xf>
    <xf numFmtId="0" fontId="37" fillId="4" borderId="41" xfId="4" quotePrefix="1" applyFont="1" applyFill="1" applyBorder="1" applyAlignment="1">
      <alignment horizontal="left" vertical="top"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47" fillId="0" borderId="1" xfId="2" applyFont="1" applyBorder="1" applyAlignment="1" applyProtection="1">
      <alignment horizontal="center" vertical="center"/>
      <protection locked="0"/>
    </xf>
    <xf numFmtId="0" fontId="6" fillId="0" borderId="1" xfId="2" applyFont="1" applyBorder="1" applyAlignment="1" applyProtection="1">
      <alignment horizontal="left" vertical="center" wrapText="1"/>
      <protection locked="0"/>
    </xf>
    <xf numFmtId="0" fontId="6" fillId="0" borderId="1" xfId="2" applyFont="1" applyBorder="1" applyAlignment="1" applyProtection="1">
      <alignment horizontal="justify" vertical="center" wrapText="1"/>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25" xfId="0" applyFont="1" applyBorder="1" applyAlignment="1">
      <alignment horizontal="center" vertical="center" wrapText="1"/>
    </xf>
    <xf numFmtId="0" fontId="3" fillId="2" borderId="1" xfId="2" applyFont="1" applyFill="1" applyBorder="1" applyAlignment="1">
      <alignment horizont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49" xfId="2" applyFont="1" applyBorder="1" applyAlignment="1">
      <alignment horizontal="center" vertical="center" textRotation="90" wrapText="1"/>
    </xf>
    <xf numFmtId="0" fontId="14" fillId="0" borderId="50" xfId="2" applyFont="1" applyBorder="1" applyAlignment="1">
      <alignment horizontal="center" vertical="center" textRotation="90" wrapText="1"/>
    </xf>
    <xf numFmtId="0" fontId="14" fillId="0" borderId="6"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3" xfId="2" applyFont="1" applyBorder="1" applyAlignment="1">
      <alignment horizontal="center" vertical="center" textRotation="90" wrapText="1"/>
    </xf>
    <xf numFmtId="0" fontId="14" fillId="0" borderId="27" xfId="2" applyFont="1" applyBorder="1" applyAlignment="1">
      <alignment horizontal="center" vertical="center" textRotation="90" wrapText="1"/>
    </xf>
    <xf numFmtId="0" fontId="14" fillId="2" borderId="21" xfId="2" applyFont="1" applyFill="1" applyBorder="1" applyAlignment="1">
      <alignment horizontal="center"/>
    </xf>
    <xf numFmtId="0" fontId="14" fillId="2" borderId="22" xfId="2" applyFont="1" applyFill="1" applyBorder="1" applyAlignment="1">
      <alignment horizontal="center"/>
    </xf>
    <xf numFmtId="0" fontId="14" fillId="2" borderId="23" xfId="2" applyFont="1" applyFill="1" applyBorder="1" applyAlignment="1">
      <alignment horizontal="center"/>
    </xf>
    <xf numFmtId="0" fontId="2" fillId="0" borderId="0" xfId="2" applyAlignment="1">
      <alignment horizontal="center" vertical="center" wrapText="1"/>
    </xf>
    <xf numFmtId="0" fontId="2" fillId="0" borderId="9" xfId="2"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9" fontId="46" fillId="0" borderId="7" xfId="2" applyNumberFormat="1" applyFont="1" applyBorder="1" applyAlignment="1">
      <alignment horizontal="center" vertical="center" wrapText="1"/>
    </xf>
    <xf numFmtId="9" fontId="46" fillId="0" borderId="4" xfId="2" applyNumberFormat="1" applyFont="1" applyBorder="1" applyAlignment="1">
      <alignment horizontal="center" vertical="center" wrapText="1"/>
    </xf>
    <xf numFmtId="9" fontId="21" fillId="0" borderId="6"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28" xfId="0" applyNumberFormat="1" applyFont="1" applyBorder="1" applyAlignment="1">
      <alignment horizontal="center" vertical="center" wrapText="1"/>
    </xf>
    <xf numFmtId="0" fontId="13" fillId="0" borderId="5" xfId="2" applyFont="1" applyBorder="1" applyAlignment="1">
      <alignment horizontal="center" vertical="center" wrapText="1"/>
    </xf>
    <xf numFmtId="9" fontId="21" fillId="0" borderId="25"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9" fontId="21" fillId="0" borderId="29" xfId="0" applyNumberFormat="1"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6"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27" xfId="2" applyFont="1" applyBorder="1" applyAlignment="1">
      <alignment horizontal="center" vertical="center" wrapText="1"/>
    </xf>
    <xf numFmtId="0" fontId="12" fillId="0" borderId="28" xfId="2" applyFont="1" applyBorder="1" applyAlignment="1">
      <alignment horizontal="justify"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9" fontId="13" fillId="0" borderId="8" xfId="2" applyNumberFormat="1" applyFont="1" applyBorder="1" applyAlignment="1">
      <alignment horizontal="center" vertical="center" wrapText="1"/>
    </xf>
    <xf numFmtId="9" fontId="13" fillId="0" borderId="10" xfId="2" applyNumberFormat="1" applyFont="1" applyBorder="1" applyAlignment="1">
      <alignment horizontal="center" vertical="center" wrapText="1"/>
    </xf>
    <xf numFmtId="9" fontId="13" fillId="0" borderId="19" xfId="2" applyNumberFormat="1" applyFont="1" applyBorder="1" applyAlignment="1">
      <alignment horizontal="center" vertical="center" wrapText="1"/>
    </xf>
    <xf numFmtId="0" fontId="13" fillId="0" borderId="8" xfId="2" applyFont="1" applyBorder="1" applyAlignment="1">
      <alignment horizontal="center" vertical="center" wrapText="1"/>
    </xf>
    <xf numFmtId="0" fontId="13" fillId="0" borderId="10" xfId="2" applyFont="1" applyBorder="1" applyAlignment="1">
      <alignment horizontal="center" vertical="center" wrapText="1"/>
    </xf>
    <xf numFmtId="0" fontId="12" fillId="0" borderId="6" xfId="2" applyFont="1" applyBorder="1" applyAlignment="1">
      <alignment horizontal="left" vertical="center" wrapText="1"/>
    </xf>
    <xf numFmtId="0" fontId="12" fillId="0" borderId="1" xfId="2" applyFont="1" applyBorder="1" applyAlignment="1">
      <alignment horizontal="left" vertical="center" wrapText="1"/>
    </xf>
    <xf numFmtId="0" fontId="12" fillId="0" borderId="61" xfId="2" applyFont="1" applyBorder="1" applyAlignment="1">
      <alignment horizontal="left" vertical="center" wrapText="1"/>
    </xf>
    <xf numFmtId="0" fontId="12" fillId="0" borderId="7" xfId="2" applyFont="1" applyBorder="1" applyAlignment="1">
      <alignment horizontal="left" vertical="center" wrapText="1"/>
    </xf>
    <xf numFmtId="0" fontId="12" fillId="0" borderId="28" xfId="2" applyFont="1" applyBorder="1" applyAlignment="1">
      <alignment horizontal="left" vertical="center" wrapText="1"/>
    </xf>
    <xf numFmtId="9" fontId="23" fillId="0" borderId="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9" fontId="23" fillId="0" borderId="61" xfId="0" applyNumberFormat="1" applyFont="1" applyBorder="1" applyAlignment="1">
      <alignment horizontal="center" vertical="center" wrapText="1"/>
    </xf>
    <xf numFmtId="9" fontId="23" fillId="0" borderId="7" xfId="0" applyNumberFormat="1" applyFont="1" applyBorder="1" applyAlignment="1">
      <alignment horizontal="center" vertical="center" wrapText="1"/>
    </xf>
    <xf numFmtId="9" fontId="23" fillId="0" borderId="62" xfId="0" applyNumberFormat="1" applyFont="1" applyBorder="1" applyAlignment="1">
      <alignment horizontal="center" vertical="center" wrapText="1"/>
    </xf>
    <xf numFmtId="9" fontId="23" fillId="0" borderId="28" xfId="0" applyNumberFormat="1" applyFont="1" applyBorder="1" applyAlignment="1">
      <alignment horizontal="center" vertical="center" wrapText="1"/>
    </xf>
    <xf numFmtId="9" fontId="23" fillId="0" borderId="25" xfId="0" applyNumberFormat="1" applyFont="1" applyBorder="1" applyAlignment="1">
      <alignment horizontal="center" vertical="center" wrapText="1"/>
    </xf>
    <xf numFmtId="9" fontId="23" fillId="0" borderId="26" xfId="0" applyNumberFormat="1" applyFont="1" applyBorder="1" applyAlignment="1">
      <alignment horizontal="center" vertical="center" wrapText="1"/>
    </xf>
    <xf numFmtId="9" fontId="23" fillId="0" borderId="29" xfId="0" applyNumberFormat="1" applyFont="1" applyBorder="1" applyAlignment="1">
      <alignment horizontal="center" vertical="center" wrapText="1"/>
    </xf>
    <xf numFmtId="0" fontId="14" fillId="0" borderId="8" xfId="2" applyFont="1" applyBorder="1" applyAlignment="1">
      <alignment horizontal="center" vertical="center" textRotation="90" wrapText="1"/>
    </xf>
    <xf numFmtId="0" fontId="6" fillId="5" borderId="60" xfId="2" applyFont="1" applyFill="1" applyBorder="1" applyAlignment="1">
      <alignment horizontal="left" vertical="center" wrapText="1"/>
    </xf>
    <xf numFmtId="0" fontId="6" fillId="5" borderId="0" xfId="2" applyFont="1" applyFill="1" applyAlignment="1">
      <alignment horizontal="left" vertical="center" wrapText="1"/>
    </xf>
    <xf numFmtId="0" fontId="14" fillId="2" borderId="18" xfId="2" applyFont="1" applyFill="1" applyBorder="1" applyAlignment="1">
      <alignment horizontal="center"/>
    </xf>
    <xf numFmtId="0" fontId="14" fillId="2" borderId="17" xfId="2" applyFont="1" applyFill="1" applyBorder="1" applyAlignment="1">
      <alignment horizontal="center"/>
    </xf>
    <xf numFmtId="0" fontId="14" fillId="2" borderId="16" xfId="2" applyFont="1" applyFill="1" applyBorder="1" applyAlignment="1">
      <alignment horizontal="center"/>
    </xf>
    <xf numFmtId="0" fontId="6" fillId="5" borderId="8" xfId="2" applyFont="1" applyFill="1" applyBorder="1" applyAlignment="1">
      <alignment horizontal="left" vertical="center" wrapText="1"/>
    </xf>
    <xf numFmtId="0" fontId="6" fillId="5" borderId="10" xfId="2" applyFont="1" applyFill="1" applyBorder="1" applyAlignment="1">
      <alignment horizontal="left" vertical="center" wrapText="1"/>
    </xf>
    <xf numFmtId="0" fontId="6" fillId="5" borderId="19" xfId="2" applyFont="1" applyFill="1" applyBorder="1" applyAlignment="1">
      <alignment horizontal="left" vertical="center" wrapText="1"/>
    </xf>
    <xf numFmtId="0" fontId="14" fillId="0" borderId="37" xfId="2" applyFont="1" applyBorder="1" applyAlignment="1">
      <alignment horizontal="center" vertical="center" textRotation="90" wrapText="1"/>
    </xf>
    <xf numFmtId="0" fontId="14" fillId="0" borderId="38" xfId="2" applyFont="1" applyBorder="1" applyAlignment="1">
      <alignment horizontal="center" vertical="center" textRotation="90" wrapText="1"/>
    </xf>
    <xf numFmtId="0" fontId="14" fillId="0" borderId="33" xfId="2" applyFont="1" applyBorder="1" applyAlignment="1">
      <alignment horizontal="center" vertical="center" textRotation="90" wrapText="1"/>
    </xf>
    <xf numFmtId="0" fontId="14" fillId="0" borderId="35"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2" xfId="2" applyFont="1" applyBorder="1" applyAlignment="1">
      <alignment horizontal="center" vertical="center" wrapText="1"/>
    </xf>
    <xf numFmtId="0" fontId="23" fillId="0" borderId="1" xfId="0" applyFont="1" applyBorder="1" applyAlignment="1">
      <alignment horizontal="center" wrapText="1"/>
    </xf>
    <xf numFmtId="0" fontId="23" fillId="0" borderId="9" xfId="0" applyFont="1" applyBorder="1" applyAlignment="1">
      <alignment horizontal="center" wrapText="1"/>
    </xf>
    <xf numFmtId="0" fontId="21" fillId="0" borderId="0" xfId="0" applyFont="1" applyAlignment="1">
      <alignment horizontal="center" wrapText="1"/>
    </xf>
    <xf numFmtId="0" fontId="0" fillId="0" borderId="1" xfId="0" applyBorder="1" applyAlignment="1">
      <alignment horizontal="center"/>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16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1200000</xdr:colOff>
      <xdr:row>2</xdr:row>
      <xdr:rowOff>217619</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1200000" cy="761905"/>
        </a:xfrm>
        <a:prstGeom prst="rect">
          <a:avLst/>
        </a:prstGeom>
      </xdr:spPr>
    </xdr:pic>
    <xdr:clientData/>
  </xdr:twoCellAnchor>
  <xdr:twoCellAnchor>
    <xdr:from>
      <xdr:col>7</xdr:col>
      <xdr:colOff>737054</xdr:colOff>
      <xdr:row>0</xdr:row>
      <xdr:rowOff>136071</xdr:rowOff>
    </xdr:from>
    <xdr:to>
      <xdr:col>7</xdr:col>
      <xdr:colOff>1570346</xdr:colOff>
      <xdr:row>3</xdr:row>
      <xdr:rowOff>127195</xdr:rowOff>
    </xdr:to>
    <xdr:pic>
      <xdr:nvPicPr>
        <xdr:cNvPr id="4" name="Imagen 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4375" y="136071"/>
          <a:ext cx="833292" cy="807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74542</xdr:colOff>
      <xdr:row>0</xdr:row>
      <xdr:rowOff>74545</xdr:rowOff>
    </xdr:from>
    <xdr:to>
      <xdr:col>0</xdr:col>
      <xdr:colOff>907834</xdr:colOff>
      <xdr:row>3</xdr:row>
      <xdr:rowOff>198783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42" y="74545"/>
          <a:ext cx="833292" cy="81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83343</xdr:colOff>
      <xdr:row>0</xdr:row>
      <xdr:rowOff>0</xdr:rowOff>
    </xdr:from>
    <xdr:to>
      <xdr:col>0</xdr:col>
      <xdr:colOff>785812</xdr:colOff>
      <xdr:row>3</xdr:row>
      <xdr:rowOff>170729</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3" y="0"/>
          <a:ext cx="702469" cy="742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45</xdr:row>
      <xdr:rowOff>0</xdr:rowOff>
    </xdr:from>
    <xdr:to>
      <xdr:col>4</xdr:col>
      <xdr:colOff>98058</xdr:colOff>
      <xdr:row>50</xdr:row>
      <xdr:rowOff>41461</xdr:rowOff>
    </xdr:to>
    <xdr:sp macro="" textlink="">
      <xdr:nvSpPr>
        <xdr:cNvPr id="6238" name="Text Box 15">
          <a:extLst>
            <a:ext uri="{FF2B5EF4-FFF2-40B4-BE49-F238E27FC236}">
              <a16:creationId xmlns:a16="http://schemas.microsoft.com/office/drawing/2014/main" id="{00000000-0008-0000-04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39" name="Text Box 16">
          <a:extLst>
            <a:ext uri="{FF2B5EF4-FFF2-40B4-BE49-F238E27FC236}">
              <a16:creationId xmlns:a16="http://schemas.microsoft.com/office/drawing/2014/main" id="{00000000-0008-0000-04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40" name="Text Box 17">
          <a:extLst>
            <a:ext uri="{FF2B5EF4-FFF2-40B4-BE49-F238E27FC236}">
              <a16:creationId xmlns:a16="http://schemas.microsoft.com/office/drawing/2014/main" id="{00000000-0008-0000-04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41" name="Text Box 18">
          <a:extLst>
            <a:ext uri="{FF2B5EF4-FFF2-40B4-BE49-F238E27FC236}">
              <a16:creationId xmlns:a16="http://schemas.microsoft.com/office/drawing/2014/main" id="{00000000-0008-0000-04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42" name="Text Box 19">
          <a:extLst>
            <a:ext uri="{FF2B5EF4-FFF2-40B4-BE49-F238E27FC236}">
              <a16:creationId xmlns:a16="http://schemas.microsoft.com/office/drawing/2014/main" id="{00000000-0008-0000-04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504825</xdr:rowOff>
    </xdr:from>
    <xdr:to>
      <xdr:col>4</xdr:col>
      <xdr:colOff>95250</xdr:colOff>
      <xdr:row>13</xdr:row>
      <xdr:rowOff>966145</xdr:rowOff>
    </xdr:to>
    <xdr:sp macro="" textlink="">
      <xdr:nvSpPr>
        <xdr:cNvPr id="9" name="Text Box 15">
          <a:extLst>
            <a:ext uri="{FF2B5EF4-FFF2-40B4-BE49-F238E27FC236}">
              <a16:creationId xmlns:a16="http://schemas.microsoft.com/office/drawing/2014/main" id="{00000000-0008-0000-04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45</xdr:row>
      <xdr:rowOff>0</xdr:rowOff>
    </xdr:from>
    <xdr:ext cx="95250" cy="213632"/>
    <xdr:sp macro="" textlink="">
      <xdr:nvSpPr>
        <xdr:cNvPr id="11" name="Text Box 15">
          <a:extLst>
            <a:ext uri="{FF2B5EF4-FFF2-40B4-BE49-F238E27FC236}">
              <a16:creationId xmlns:a16="http://schemas.microsoft.com/office/drawing/2014/main" id="{00000000-0008-0000-04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 name="Text Box 15">
          <a:extLst>
            <a:ext uri="{FF2B5EF4-FFF2-40B4-BE49-F238E27FC236}">
              <a16:creationId xmlns:a16="http://schemas.microsoft.com/office/drawing/2014/main" id="{00000000-0008-0000-04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3" name="Text Box 15">
          <a:extLst>
            <a:ext uri="{FF2B5EF4-FFF2-40B4-BE49-F238E27FC236}">
              <a16:creationId xmlns:a16="http://schemas.microsoft.com/office/drawing/2014/main" id="{00000000-0008-0000-04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 name="Text Box 15">
          <a:extLst>
            <a:ext uri="{FF2B5EF4-FFF2-40B4-BE49-F238E27FC236}">
              <a16:creationId xmlns:a16="http://schemas.microsoft.com/office/drawing/2014/main" id="{00000000-0008-0000-04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5" name="Text Box 15">
          <a:extLst>
            <a:ext uri="{FF2B5EF4-FFF2-40B4-BE49-F238E27FC236}">
              <a16:creationId xmlns:a16="http://schemas.microsoft.com/office/drawing/2014/main" id="{00000000-0008-0000-04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7" name="Text Box 15">
          <a:extLst>
            <a:ext uri="{FF2B5EF4-FFF2-40B4-BE49-F238E27FC236}">
              <a16:creationId xmlns:a16="http://schemas.microsoft.com/office/drawing/2014/main" id="{00000000-0008-0000-04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8" name="Text Box 15">
          <a:extLst>
            <a:ext uri="{FF2B5EF4-FFF2-40B4-BE49-F238E27FC236}">
              <a16:creationId xmlns:a16="http://schemas.microsoft.com/office/drawing/2014/main" id="{00000000-0008-0000-04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 name="Text Box 15">
          <a:extLst>
            <a:ext uri="{FF2B5EF4-FFF2-40B4-BE49-F238E27FC236}">
              <a16:creationId xmlns:a16="http://schemas.microsoft.com/office/drawing/2014/main" id="{00000000-0008-0000-04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0" name="Text Box 15">
          <a:extLst>
            <a:ext uri="{FF2B5EF4-FFF2-40B4-BE49-F238E27FC236}">
              <a16:creationId xmlns:a16="http://schemas.microsoft.com/office/drawing/2014/main" id="{00000000-0008-0000-04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 name="Text Box 15">
          <a:extLst>
            <a:ext uri="{FF2B5EF4-FFF2-40B4-BE49-F238E27FC236}">
              <a16:creationId xmlns:a16="http://schemas.microsoft.com/office/drawing/2014/main" id="{00000000-0008-0000-04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2" name="Text Box 15">
          <a:extLst>
            <a:ext uri="{FF2B5EF4-FFF2-40B4-BE49-F238E27FC236}">
              <a16:creationId xmlns:a16="http://schemas.microsoft.com/office/drawing/2014/main" id="{00000000-0008-0000-04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 name="Text Box 15">
          <a:extLst>
            <a:ext uri="{FF2B5EF4-FFF2-40B4-BE49-F238E27FC236}">
              <a16:creationId xmlns:a16="http://schemas.microsoft.com/office/drawing/2014/main" id="{00000000-0008-0000-04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4" name="Text Box 15">
          <a:extLst>
            <a:ext uri="{FF2B5EF4-FFF2-40B4-BE49-F238E27FC236}">
              <a16:creationId xmlns:a16="http://schemas.microsoft.com/office/drawing/2014/main" id="{00000000-0008-0000-04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 name="Text Box 16">
          <a:extLst>
            <a:ext uri="{FF2B5EF4-FFF2-40B4-BE49-F238E27FC236}">
              <a16:creationId xmlns:a16="http://schemas.microsoft.com/office/drawing/2014/main" id="{00000000-0008-0000-04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 name="Text Box 17">
          <a:extLst>
            <a:ext uri="{FF2B5EF4-FFF2-40B4-BE49-F238E27FC236}">
              <a16:creationId xmlns:a16="http://schemas.microsoft.com/office/drawing/2014/main" id="{00000000-0008-0000-04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8" name="Text Box 18">
          <a:extLst>
            <a:ext uri="{FF2B5EF4-FFF2-40B4-BE49-F238E27FC236}">
              <a16:creationId xmlns:a16="http://schemas.microsoft.com/office/drawing/2014/main" id="{00000000-0008-0000-04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9" name="Text Box 19">
          <a:extLst>
            <a:ext uri="{FF2B5EF4-FFF2-40B4-BE49-F238E27FC236}">
              <a16:creationId xmlns:a16="http://schemas.microsoft.com/office/drawing/2014/main" id="{00000000-0008-0000-04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45</xdr:row>
      <xdr:rowOff>0</xdr:rowOff>
    </xdr:from>
    <xdr:ext cx="95250" cy="213632"/>
    <xdr:sp macro="" textlink="">
      <xdr:nvSpPr>
        <xdr:cNvPr id="30" name="Text Box 15">
          <a:extLst>
            <a:ext uri="{FF2B5EF4-FFF2-40B4-BE49-F238E27FC236}">
              <a16:creationId xmlns:a16="http://schemas.microsoft.com/office/drawing/2014/main" id="{00000000-0008-0000-04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1" name="Text Box 16">
          <a:extLst>
            <a:ext uri="{FF2B5EF4-FFF2-40B4-BE49-F238E27FC236}">
              <a16:creationId xmlns:a16="http://schemas.microsoft.com/office/drawing/2014/main" id="{00000000-0008-0000-04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2" name="Text Box 17">
          <a:extLst>
            <a:ext uri="{FF2B5EF4-FFF2-40B4-BE49-F238E27FC236}">
              <a16:creationId xmlns:a16="http://schemas.microsoft.com/office/drawing/2014/main" id="{00000000-0008-0000-04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 name="Text Box 18">
          <a:extLst>
            <a:ext uri="{FF2B5EF4-FFF2-40B4-BE49-F238E27FC236}">
              <a16:creationId xmlns:a16="http://schemas.microsoft.com/office/drawing/2014/main" id="{00000000-0008-0000-04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 name="Text Box 19">
          <a:extLst>
            <a:ext uri="{FF2B5EF4-FFF2-40B4-BE49-F238E27FC236}">
              <a16:creationId xmlns:a16="http://schemas.microsoft.com/office/drawing/2014/main" id="{00000000-0008-0000-04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 name="Text Box 15">
          <a:extLst>
            <a:ext uri="{FF2B5EF4-FFF2-40B4-BE49-F238E27FC236}">
              <a16:creationId xmlns:a16="http://schemas.microsoft.com/office/drawing/2014/main" id="{00000000-0008-0000-04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1" name="Text Box 16">
          <a:extLst>
            <a:ext uri="{FF2B5EF4-FFF2-40B4-BE49-F238E27FC236}">
              <a16:creationId xmlns:a16="http://schemas.microsoft.com/office/drawing/2014/main" id="{00000000-0008-0000-04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2" name="Text Box 17">
          <a:extLst>
            <a:ext uri="{FF2B5EF4-FFF2-40B4-BE49-F238E27FC236}">
              <a16:creationId xmlns:a16="http://schemas.microsoft.com/office/drawing/2014/main" id="{00000000-0008-0000-04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3" name="Text Box 18">
          <a:extLst>
            <a:ext uri="{FF2B5EF4-FFF2-40B4-BE49-F238E27FC236}">
              <a16:creationId xmlns:a16="http://schemas.microsoft.com/office/drawing/2014/main" id="{00000000-0008-0000-04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4" name="Text Box 19">
          <a:extLst>
            <a:ext uri="{FF2B5EF4-FFF2-40B4-BE49-F238E27FC236}">
              <a16:creationId xmlns:a16="http://schemas.microsoft.com/office/drawing/2014/main" id="{00000000-0008-0000-04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442269"/>
    <xdr:sp macro="" textlink="">
      <xdr:nvSpPr>
        <xdr:cNvPr id="45" name="Text Box 15">
          <a:extLst>
            <a:ext uri="{FF2B5EF4-FFF2-40B4-BE49-F238E27FC236}">
              <a16:creationId xmlns:a16="http://schemas.microsoft.com/office/drawing/2014/main" id="{00000000-0008-0000-04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6" name="Text Box 15">
          <a:extLst>
            <a:ext uri="{FF2B5EF4-FFF2-40B4-BE49-F238E27FC236}">
              <a16:creationId xmlns:a16="http://schemas.microsoft.com/office/drawing/2014/main" id="{00000000-0008-0000-04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 name="Text Box 15">
          <a:extLst>
            <a:ext uri="{FF2B5EF4-FFF2-40B4-BE49-F238E27FC236}">
              <a16:creationId xmlns:a16="http://schemas.microsoft.com/office/drawing/2014/main" id="{00000000-0008-0000-04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8" name="Text Box 15">
          <a:extLst>
            <a:ext uri="{FF2B5EF4-FFF2-40B4-BE49-F238E27FC236}">
              <a16:creationId xmlns:a16="http://schemas.microsoft.com/office/drawing/2014/main" id="{00000000-0008-0000-04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 name="Text Box 15">
          <a:extLst>
            <a:ext uri="{FF2B5EF4-FFF2-40B4-BE49-F238E27FC236}">
              <a16:creationId xmlns:a16="http://schemas.microsoft.com/office/drawing/2014/main" id="{00000000-0008-0000-04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0" name="Text Box 15">
          <a:extLst>
            <a:ext uri="{FF2B5EF4-FFF2-40B4-BE49-F238E27FC236}">
              <a16:creationId xmlns:a16="http://schemas.microsoft.com/office/drawing/2014/main" id="{00000000-0008-0000-04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 name="Text Box 15">
          <a:extLst>
            <a:ext uri="{FF2B5EF4-FFF2-40B4-BE49-F238E27FC236}">
              <a16:creationId xmlns:a16="http://schemas.microsoft.com/office/drawing/2014/main" id="{00000000-0008-0000-04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2" name="Text Box 15">
          <a:extLst>
            <a:ext uri="{FF2B5EF4-FFF2-40B4-BE49-F238E27FC236}">
              <a16:creationId xmlns:a16="http://schemas.microsoft.com/office/drawing/2014/main" id="{00000000-0008-0000-04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3" name="Text Box 15">
          <a:extLst>
            <a:ext uri="{FF2B5EF4-FFF2-40B4-BE49-F238E27FC236}">
              <a16:creationId xmlns:a16="http://schemas.microsoft.com/office/drawing/2014/main" id="{00000000-0008-0000-04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 name="Text Box 15">
          <a:extLst>
            <a:ext uri="{FF2B5EF4-FFF2-40B4-BE49-F238E27FC236}">
              <a16:creationId xmlns:a16="http://schemas.microsoft.com/office/drawing/2014/main" id="{00000000-0008-0000-04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5" name="Text Box 15">
          <a:extLst>
            <a:ext uri="{FF2B5EF4-FFF2-40B4-BE49-F238E27FC236}">
              <a16:creationId xmlns:a16="http://schemas.microsoft.com/office/drawing/2014/main" id="{00000000-0008-0000-04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 name="Text Box 15">
          <a:extLst>
            <a:ext uri="{FF2B5EF4-FFF2-40B4-BE49-F238E27FC236}">
              <a16:creationId xmlns:a16="http://schemas.microsoft.com/office/drawing/2014/main" id="{00000000-0008-0000-04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7" name="Text Box 15">
          <a:extLst>
            <a:ext uri="{FF2B5EF4-FFF2-40B4-BE49-F238E27FC236}">
              <a16:creationId xmlns:a16="http://schemas.microsoft.com/office/drawing/2014/main" id="{00000000-0008-0000-04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 name="Text Box 15">
          <a:extLst>
            <a:ext uri="{FF2B5EF4-FFF2-40B4-BE49-F238E27FC236}">
              <a16:creationId xmlns:a16="http://schemas.microsoft.com/office/drawing/2014/main" id="{00000000-0008-0000-04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9" name="Text Box 15">
          <a:extLst>
            <a:ext uri="{FF2B5EF4-FFF2-40B4-BE49-F238E27FC236}">
              <a16:creationId xmlns:a16="http://schemas.microsoft.com/office/drawing/2014/main" id="{00000000-0008-0000-04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0" name="Text Box 16">
          <a:extLst>
            <a:ext uri="{FF2B5EF4-FFF2-40B4-BE49-F238E27FC236}">
              <a16:creationId xmlns:a16="http://schemas.microsoft.com/office/drawing/2014/main" id="{00000000-0008-0000-04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1" name="Text Box 17">
          <a:extLst>
            <a:ext uri="{FF2B5EF4-FFF2-40B4-BE49-F238E27FC236}">
              <a16:creationId xmlns:a16="http://schemas.microsoft.com/office/drawing/2014/main" id="{00000000-0008-0000-04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2" name="Text Box 18">
          <a:extLst>
            <a:ext uri="{FF2B5EF4-FFF2-40B4-BE49-F238E27FC236}">
              <a16:creationId xmlns:a16="http://schemas.microsoft.com/office/drawing/2014/main" id="{00000000-0008-0000-04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3" name="Text Box 19">
          <a:extLst>
            <a:ext uri="{FF2B5EF4-FFF2-40B4-BE49-F238E27FC236}">
              <a16:creationId xmlns:a16="http://schemas.microsoft.com/office/drawing/2014/main" id="{00000000-0008-0000-04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4" name="Text Box 15">
          <a:extLst>
            <a:ext uri="{FF2B5EF4-FFF2-40B4-BE49-F238E27FC236}">
              <a16:creationId xmlns:a16="http://schemas.microsoft.com/office/drawing/2014/main" id="{00000000-0008-0000-04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5" name="Text Box 16">
          <a:extLst>
            <a:ext uri="{FF2B5EF4-FFF2-40B4-BE49-F238E27FC236}">
              <a16:creationId xmlns:a16="http://schemas.microsoft.com/office/drawing/2014/main" id="{00000000-0008-0000-04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6" name="Text Box 17">
          <a:extLst>
            <a:ext uri="{FF2B5EF4-FFF2-40B4-BE49-F238E27FC236}">
              <a16:creationId xmlns:a16="http://schemas.microsoft.com/office/drawing/2014/main" id="{00000000-0008-0000-04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7" name="Text Box 18">
          <a:extLst>
            <a:ext uri="{FF2B5EF4-FFF2-40B4-BE49-F238E27FC236}">
              <a16:creationId xmlns:a16="http://schemas.microsoft.com/office/drawing/2014/main" id="{00000000-0008-0000-04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8" name="Text Box 19">
          <a:extLst>
            <a:ext uri="{FF2B5EF4-FFF2-40B4-BE49-F238E27FC236}">
              <a16:creationId xmlns:a16="http://schemas.microsoft.com/office/drawing/2014/main" id="{00000000-0008-0000-04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 name="Text Box 15">
          <a:extLst>
            <a:ext uri="{FF2B5EF4-FFF2-40B4-BE49-F238E27FC236}">
              <a16:creationId xmlns:a16="http://schemas.microsoft.com/office/drawing/2014/main" id="{00000000-0008-0000-04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0" name="Text Box 16">
          <a:extLst>
            <a:ext uri="{FF2B5EF4-FFF2-40B4-BE49-F238E27FC236}">
              <a16:creationId xmlns:a16="http://schemas.microsoft.com/office/drawing/2014/main" id="{00000000-0008-0000-04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1" name="Text Box 17">
          <a:extLst>
            <a:ext uri="{FF2B5EF4-FFF2-40B4-BE49-F238E27FC236}">
              <a16:creationId xmlns:a16="http://schemas.microsoft.com/office/drawing/2014/main" id="{00000000-0008-0000-04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2" name="Text Box 18">
          <a:extLst>
            <a:ext uri="{FF2B5EF4-FFF2-40B4-BE49-F238E27FC236}">
              <a16:creationId xmlns:a16="http://schemas.microsoft.com/office/drawing/2014/main" id="{00000000-0008-0000-04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3" name="Text Box 19">
          <a:extLst>
            <a:ext uri="{FF2B5EF4-FFF2-40B4-BE49-F238E27FC236}">
              <a16:creationId xmlns:a16="http://schemas.microsoft.com/office/drawing/2014/main" id="{00000000-0008-0000-04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74" name="Text Box 15">
          <a:extLst>
            <a:ext uri="{FF2B5EF4-FFF2-40B4-BE49-F238E27FC236}">
              <a16:creationId xmlns:a16="http://schemas.microsoft.com/office/drawing/2014/main" id="{00000000-0008-0000-04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75" name="Text Box 15">
          <a:extLst>
            <a:ext uri="{FF2B5EF4-FFF2-40B4-BE49-F238E27FC236}">
              <a16:creationId xmlns:a16="http://schemas.microsoft.com/office/drawing/2014/main" id="{00000000-0008-0000-04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76" name="Text Box 15">
          <a:extLst>
            <a:ext uri="{FF2B5EF4-FFF2-40B4-BE49-F238E27FC236}">
              <a16:creationId xmlns:a16="http://schemas.microsoft.com/office/drawing/2014/main" id="{00000000-0008-0000-04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77" name="Text Box 15">
          <a:extLst>
            <a:ext uri="{FF2B5EF4-FFF2-40B4-BE49-F238E27FC236}">
              <a16:creationId xmlns:a16="http://schemas.microsoft.com/office/drawing/2014/main" id="{00000000-0008-0000-04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78" name="Text Box 15">
          <a:extLst>
            <a:ext uri="{FF2B5EF4-FFF2-40B4-BE49-F238E27FC236}">
              <a16:creationId xmlns:a16="http://schemas.microsoft.com/office/drawing/2014/main" id="{00000000-0008-0000-04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79" name="Text Box 15">
          <a:extLst>
            <a:ext uri="{FF2B5EF4-FFF2-40B4-BE49-F238E27FC236}">
              <a16:creationId xmlns:a16="http://schemas.microsoft.com/office/drawing/2014/main" id="{00000000-0008-0000-04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0" name="Text Box 15">
          <a:extLst>
            <a:ext uri="{FF2B5EF4-FFF2-40B4-BE49-F238E27FC236}">
              <a16:creationId xmlns:a16="http://schemas.microsoft.com/office/drawing/2014/main" id="{00000000-0008-0000-04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1" name="Text Box 15">
          <a:extLst>
            <a:ext uri="{FF2B5EF4-FFF2-40B4-BE49-F238E27FC236}">
              <a16:creationId xmlns:a16="http://schemas.microsoft.com/office/drawing/2014/main" id="{00000000-0008-0000-04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2" name="Text Box 15">
          <a:extLst>
            <a:ext uri="{FF2B5EF4-FFF2-40B4-BE49-F238E27FC236}">
              <a16:creationId xmlns:a16="http://schemas.microsoft.com/office/drawing/2014/main" id="{00000000-0008-0000-04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3" name="Text Box 15">
          <a:extLst>
            <a:ext uri="{FF2B5EF4-FFF2-40B4-BE49-F238E27FC236}">
              <a16:creationId xmlns:a16="http://schemas.microsoft.com/office/drawing/2014/main" id="{00000000-0008-0000-04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4" name="Text Box 15">
          <a:extLst>
            <a:ext uri="{FF2B5EF4-FFF2-40B4-BE49-F238E27FC236}">
              <a16:creationId xmlns:a16="http://schemas.microsoft.com/office/drawing/2014/main" id="{00000000-0008-0000-04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5" name="Text Box 15">
          <a:extLst>
            <a:ext uri="{FF2B5EF4-FFF2-40B4-BE49-F238E27FC236}">
              <a16:creationId xmlns:a16="http://schemas.microsoft.com/office/drawing/2014/main" id="{00000000-0008-0000-04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6" name="Text Box 15">
          <a:extLst>
            <a:ext uri="{FF2B5EF4-FFF2-40B4-BE49-F238E27FC236}">
              <a16:creationId xmlns:a16="http://schemas.microsoft.com/office/drawing/2014/main" id="{00000000-0008-0000-04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7" name="Text Box 15">
          <a:extLst>
            <a:ext uri="{FF2B5EF4-FFF2-40B4-BE49-F238E27FC236}">
              <a16:creationId xmlns:a16="http://schemas.microsoft.com/office/drawing/2014/main" id="{00000000-0008-0000-04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88" name="Text Box 15">
          <a:extLst>
            <a:ext uri="{FF2B5EF4-FFF2-40B4-BE49-F238E27FC236}">
              <a16:creationId xmlns:a16="http://schemas.microsoft.com/office/drawing/2014/main" id="{00000000-0008-0000-04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89" name="Text Box 16">
          <a:extLst>
            <a:ext uri="{FF2B5EF4-FFF2-40B4-BE49-F238E27FC236}">
              <a16:creationId xmlns:a16="http://schemas.microsoft.com/office/drawing/2014/main" id="{00000000-0008-0000-04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0" name="Text Box 17">
          <a:extLst>
            <a:ext uri="{FF2B5EF4-FFF2-40B4-BE49-F238E27FC236}">
              <a16:creationId xmlns:a16="http://schemas.microsoft.com/office/drawing/2014/main" id="{00000000-0008-0000-04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1" name="Text Box 18">
          <a:extLst>
            <a:ext uri="{FF2B5EF4-FFF2-40B4-BE49-F238E27FC236}">
              <a16:creationId xmlns:a16="http://schemas.microsoft.com/office/drawing/2014/main" id="{00000000-0008-0000-04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2" name="Text Box 19">
          <a:extLst>
            <a:ext uri="{FF2B5EF4-FFF2-40B4-BE49-F238E27FC236}">
              <a16:creationId xmlns:a16="http://schemas.microsoft.com/office/drawing/2014/main" id="{00000000-0008-0000-04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93" name="Text Box 15">
          <a:extLst>
            <a:ext uri="{FF2B5EF4-FFF2-40B4-BE49-F238E27FC236}">
              <a16:creationId xmlns:a16="http://schemas.microsoft.com/office/drawing/2014/main" id="{00000000-0008-0000-04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4" name="Text Box 16">
          <a:extLst>
            <a:ext uri="{FF2B5EF4-FFF2-40B4-BE49-F238E27FC236}">
              <a16:creationId xmlns:a16="http://schemas.microsoft.com/office/drawing/2014/main" id="{00000000-0008-0000-04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5" name="Text Box 17">
          <a:extLst>
            <a:ext uri="{FF2B5EF4-FFF2-40B4-BE49-F238E27FC236}">
              <a16:creationId xmlns:a16="http://schemas.microsoft.com/office/drawing/2014/main" id="{00000000-0008-0000-04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6" name="Text Box 18">
          <a:extLst>
            <a:ext uri="{FF2B5EF4-FFF2-40B4-BE49-F238E27FC236}">
              <a16:creationId xmlns:a16="http://schemas.microsoft.com/office/drawing/2014/main" id="{00000000-0008-0000-04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97" name="Text Box 19">
          <a:extLst>
            <a:ext uri="{FF2B5EF4-FFF2-40B4-BE49-F238E27FC236}">
              <a16:creationId xmlns:a16="http://schemas.microsoft.com/office/drawing/2014/main" id="{00000000-0008-0000-04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98" name="Text Box 15">
          <a:extLst>
            <a:ext uri="{FF2B5EF4-FFF2-40B4-BE49-F238E27FC236}">
              <a16:creationId xmlns:a16="http://schemas.microsoft.com/office/drawing/2014/main" id="{00000000-0008-0000-04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99" name="Text Box 15">
          <a:extLst>
            <a:ext uri="{FF2B5EF4-FFF2-40B4-BE49-F238E27FC236}">
              <a16:creationId xmlns:a16="http://schemas.microsoft.com/office/drawing/2014/main" id="{00000000-0008-0000-04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00" name="Text Box 15">
          <a:extLst>
            <a:ext uri="{FF2B5EF4-FFF2-40B4-BE49-F238E27FC236}">
              <a16:creationId xmlns:a16="http://schemas.microsoft.com/office/drawing/2014/main" id="{00000000-0008-0000-04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01" name="Text Box 15">
          <a:extLst>
            <a:ext uri="{FF2B5EF4-FFF2-40B4-BE49-F238E27FC236}">
              <a16:creationId xmlns:a16="http://schemas.microsoft.com/office/drawing/2014/main" id="{00000000-0008-0000-04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02" name="Text Box 15">
          <a:extLst>
            <a:ext uri="{FF2B5EF4-FFF2-40B4-BE49-F238E27FC236}">
              <a16:creationId xmlns:a16="http://schemas.microsoft.com/office/drawing/2014/main" id="{00000000-0008-0000-04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103" name="Text Box 15">
          <a:extLst>
            <a:ext uri="{FF2B5EF4-FFF2-40B4-BE49-F238E27FC236}">
              <a16:creationId xmlns:a16="http://schemas.microsoft.com/office/drawing/2014/main" id="{00000000-0008-0000-04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104" name="Text Box 15">
          <a:extLst>
            <a:ext uri="{FF2B5EF4-FFF2-40B4-BE49-F238E27FC236}">
              <a16:creationId xmlns:a16="http://schemas.microsoft.com/office/drawing/2014/main" id="{00000000-0008-0000-04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05" name="Text Box 15">
          <a:extLst>
            <a:ext uri="{FF2B5EF4-FFF2-40B4-BE49-F238E27FC236}">
              <a16:creationId xmlns:a16="http://schemas.microsoft.com/office/drawing/2014/main" id="{00000000-0008-0000-04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06" name="Text Box 15">
          <a:extLst>
            <a:ext uri="{FF2B5EF4-FFF2-40B4-BE49-F238E27FC236}">
              <a16:creationId xmlns:a16="http://schemas.microsoft.com/office/drawing/2014/main" id="{00000000-0008-0000-04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07" name="Text Box 15">
          <a:extLst>
            <a:ext uri="{FF2B5EF4-FFF2-40B4-BE49-F238E27FC236}">
              <a16:creationId xmlns:a16="http://schemas.microsoft.com/office/drawing/2014/main" id="{00000000-0008-0000-04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08" name="Text Box 15">
          <a:extLst>
            <a:ext uri="{FF2B5EF4-FFF2-40B4-BE49-F238E27FC236}">
              <a16:creationId xmlns:a16="http://schemas.microsoft.com/office/drawing/2014/main" id="{00000000-0008-0000-04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09" name="Text Box 15">
          <a:extLst>
            <a:ext uri="{FF2B5EF4-FFF2-40B4-BE49-F238E27FC236}">
              <a16:creationId xmlns:a16="http://schemas.microsoft.com/office/drawing/2014/main" id="{00000000-0008-0000-04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10" name="Text Box 15">
          <a:extLst>
            <a:ext uri="{FF2B5EF4-FFF2-40B4-BE49-F238E27FC236}">
              <a16:creationId xmlns:a16="http://schemas.microsoft.com/office/drawing/2014/main" id="{00000000-0008-0000-04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11" name="Text Box 15">
          <a:extLst>
            <a:ext uri="{FF2B5EF4-FFF2-40B4-BE49-F238E27FC236}">
              <a16:creationId xmlns:a16="http://schemas.microsoft.com/office/drawing/2014/main" id="{00000000-0008-0000-04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2" name="Text Box 15">
          <a:extLst>
            <a:ext uri="{FF2B5EF4-FFF2-40B4-BE49-F238E27FC236}">
              <a16:creationId xmlns:a16="http://schemas.microsoft.com/office/drawing/2014/main" id="{00000000-0008-0000-04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3" name="Text Box 15">
          <a:extLst>
            <a:ext uri="{FF2B5EF4-FFF2-40B4-BE49-F238E27FC236}">
              <a16:creationId xmlns:a16="http://schemas.microsoft.com/office/drawing/2014/main" id="{00000000-0008-0000-04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4" name="Text Box 15">
          <a:extLst>
            <a:ext uri="{FF2B5EF4-FFF2-40B4-BE49-F238E27FC236}">
              <a16:creationId xmlns:a16="http://schemas.microsoft.com/office/drawing/2014/main" id="{00000000-0008-0000-04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5" name="Text Box 15">
          <a:extLst>
            <a:ext uri="{FF2B5EF4-FFF2-40B4-BE49-F238E27FC236}">
              <a16:creationId xmlns:a16="http://schemas.microsoft.com/office/drawing/2014/main" id="{00000000-0008-0000-04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6" name="Text Box 15">
          <a:extLst>
            <a:ext uri="{FF2B5EF4-FFF2-40B4-BE49-F238E27FC236}">
              <a16:creationId xmlns:a16="http://schemas.microsoft.com/office/drawing/2014/main" id="{00000000-0008-0000-04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7" name="Text Box 15">
          <a:extLst>
            <a:ext uri="{FF2B5EF4-FFF2-40B4-BE49-F238E27FC236}">
              <a16:creationId xmlns:a16="http://schemas.microsoft.com/office/drawing/2014/main" id="{00000000-0008-0000-04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18" name="Text Box 15">
          <a:extLst>
            <a:ext uri="{FF2B5EF4-FFF2-40B4-BE49-F238E27FC236}">
              <a16:creationId xmlns:a16="http://schemas.microsoft.com/office/drawing/2014/main" id="{00000000-0008-0000-04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19" name="Text Box 15">
          <a:extLst>
            <a:ext uri="{FF2B5EF4-FFF2-40B4-BE49-F238E27FC236}">
              <a16:creationId xmlns:a16="http://schemas.microsoft.com/office/drawing/2014/main" id="{00000000-0008-0000-04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0" name="Text Box 15">
          <a:extLst>
            <a:ext uri="{FF2B5EF4-FFF2-40B4-BE49-F238E27FC236}">
              <a16:creationId xmlns:a16="http://schemas.microsoft.com/office/drawing/2014/main" id="{00000000-0008-0000-04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21" name="Text Box 15">
          <a:extLst>
            <a:ext uri="{FF2B5EF4-FFF2-40B4-BE49-F238E27FC236}">
              <a16:creationId xmlns:a16="http://schemas.microsoft.com/office/drawing/2014/main" id="{00000000-0008-0000-04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22" name="Text Box 15">
          <a:extLst>
            <a:ext uri="{FF2B5EF4-FFF2-40B4-BE49-F238E27FC236}">
              <a16:creationId xmlns:a16="http://schemas.microsoft.com/office/drawing/2014/main" id="{00000000-0008-0000-04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3" name="Text Box 15">
          <a:extLst>
            <a:ext uri="{FF2B5EF4-FFF2-40B4-BE49-F238E27FC236}">
              <a16:creationId xmlns:a16="http://schemas.microsoft.com/office/drawing/2014/main" id="{00000000-0008-0000-04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4" name="Text Box 15">
          <a:extLst>
            <a:ext uri="{FF2B5EF4-FFF2-40B4-BE49-F238E27FC236}">
              <a16:creationId xmlns:a16="http://schemas.microsoft.com/office/drawing/2014/main" id="{00000000-0008-0000-04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5" name="Text Box 15">
          <a:extLst>
            <a:ext uri="{FF2B5EF4-FFF2-40B4-BE49-F238E27FC236}">
              <a16:creationId xmlns:a16="http://schemas.microsoft.com/office/drawing/2014/main" id="{00000000-0008-0000-04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6" name="Text Box 15">
          <a:extLst>
            <a:ext uri="{FF2B5EF4-FFF2-40B4-BE49-F238E27FC236}">
              <a16:creationId xmlns:a16="http://schemas.microsoft.com/office/drawing/2014/main" id="{00000000-0008-0000-04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7" name="Text Box 15">
          <a:extLst>
            <a:ext uri="{FF2B5EF4-FFF2-40B4-BE49-F238E27FC236}">
              <a16:creationId xmlns:a16="http://schemas.microsoft.com/office/drawing/2014/main" id="{00000000-0008-0000-04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8" name="Text Box 15">
          <a:extLst>
            <a:ext uri="{FF2B5EF4-FFF2-40B4-BE49-F238E27FC236}">
              <a16:creationId xmlns:a16="http://schemas.microsoft.com/office/drawing/2014/main" id="{00000000-0008-0000-04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9" name="Text Box 15">
          <a:extLst>
            <a:ext uri="{FF2B5EF4-FFF2-40B4-BE49-F238E27FC236}">
              <a16:creationId xmlns:a16="http://schemas.microsoft.com/office/drawing/2014/main" id="{00000000-0008-0000-04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0" name="Text Box 15">
          <a:extLst>
            <a:ext uri="{FF2B5EF4-FFF2-40B4-BE49-F238E27FC236}">
              <a16:creationId xmlns:a16="http://schemas.microsoft.com/office/drawing/2014/main" id="{00000000-0008-0000-04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1" name="Text Box 15">
          <a:extLst>
            <a:ext uri="{FF2B5EF4-FFF2-40B4-BE49-F238E27FC236}">
              <a16:creationId xmlns:a16="http://schemas.microsoft.com/office/drawing/2014/main" id="{00000000-0008-0000-04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2" name="Text Box 15">
          <a:extLst>
            <a:ext uri="{FF2B5EF4-FFF2-40B4-BE49-F238E27FC236}">
              <a16:creationId xmlns:a16="http://schemas.microsoft.com/office/drawing/2014/main" id="{00000000-0008-0000-04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3" name="Text Box 15">
          <a:extLst>
            <a:ext uri="{FF2B5EF4-FFF2-40B4-BE49-F238E27FC236}">
              <a16:creationId xmlns:a16="http://schemas.microsoft.com/office/drawing/2014/main" id="{00000000-0008-0000-04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4" name="Text Box 15">
          <a:extLst>
            <a:ext uri="{FF2B5EF4-FFF2-40B4-BE49-F238E27FC236}">
              <a16:creationId xmlns:a16="http://schemas.microsoft.com/office/drawing/2014/main" id="{00000000-0008-0000-04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5" name="Text Box 15">
          <a:extLst>
            <a:ext uri="{FF2B5EF4-FFF2-40B4-BE49-F238E27FC236}">
              <a16:creationId xmlns:a16="http://schemas.microsoft.com/office/drawing/2014/main" id="{00000000-0008-0000-04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6" name="Text Box 15">
          <a:extLst>
            <a:ext uri="{FF2B5EF4-FFF2-40B4-BE49-F238E27FC236}">
              <a16:creationId xmlns:a16="http://schemas.microsoft.com/office/drawing/2014/main" id="{00000000-0008-0000-04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37" name="Text Box 15">
          <a:extLst>
            <a:ext uri="{FF2B5EF4-FFF2-40B4-BE49-F238E27FC236}">
              <a16:creationId xmlns:a16="http://schemas.microsoft.com/office/drawing/2014/main" id="{00000000-0008-0000-04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38" name="Text Box 15">
          <a:extLst>
            <a:ext uri="{FF2B5EF4-FFF2-40B4-BE49-F238E27FC236}">
              <a16:creationId xmlns:a16="http://schemas.microsoft.com/office/drawing/2014/main" id="{00000000-0008-0000-04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9" name="Text Box 15">
          <a:extLst>
            <a:ext uri="{FF2B5EF4-FFF2-40B4-BE49-F238E27FC236}">
              <a16:creationId xmlns:a16="http://schemas.microsoft.com/office/drawing/2014/main" id="{00000000-0008-0000-04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40" name="Text Box 15">
          <a:extLst>
            <a:ext uri="{FF2B5EF4-FFF2-40B4-BE49-F238E27FC236}">
              <a16:creationId xmlns:a16="http://schemas.microsoft.com/office/drawing/2014/main" id="{00000000-0008-0000-04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1" name="Text Box 15">
          <a:extLst>
            <a:ext uri="{FF2B5EF4-FFF2-40B4-BE49-F238E27FC236}">
              <a16:creationId xmlns:a16="http://schemas.microsoft.com/office/drawing/2014/main" id="{00000000-0008-0000-04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2" name="Text Box 15">
          <a:extLst>
            <a:ext uri="{FF2B5EF4-FFF2-40B4-BE49-F238E27FC236}">
              <a16:creationId xmlns:a16="http://schemas.microsoft.com/office/drawing/2014/main" id="{00000000-0008-0000-04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3" name="Text Box 15">
          <a:extLst>
            <a:ext uri="{FF2B5EF4-FFF2-40B4-BE49-F238E27FC236}">
              <a16:creationId xmlns:a16="http://schemas.microsoft.com/office/drawing/2014/main" id="{00000000-0008-0000-04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4" name="Text Box 15">
          <a:extLst>
            <a:ext uri="{FF2B5EF4-FFF2-40B4-BE49-F238E27FC236}">
              <a16:creationId xmlns:a16="http://schemas.microsoft.com/office/drawing/2014/main" id="{00000000-0008-0000-04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5" name="Text Box 15">
          <a:extLst>
            <a:ext uri="{FF2B5EF4-FFF2-40B4-BE49-F238E27FC236}">
              <a16:creationId xmlns:a16="http://schemas.microsoft.com/office/drawing/2014/main" id="{00000000-0008-0000-04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6" name="Text Box 15">
          <a:extLst>
            <a:ext uri="{FF2B5EF4-FFF2-40B4-BE49-F238E27FC236}">
              <a16:creationId xmlns:a16="http://schemas.microsoft.com/office/drawing/2014/main" id="{00000000-0008-0000-04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47" name="Text Box 15">
          <a:extLst>
            <a:ext uri="{FF2B5EF4-FFF2-40B4-BE49-F238E27FC236}">
              <a16:creationId xmlns:a16="http://schemas.microsoft.com/office/drawing/2014/main" id="{00000000-0008-0000-04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48" name="Text Box 15">
          <a:extLst>
            <a:ext uri="{FF2B5EF4-FFF2-40B4-BE49-F238E27FC236}">
              <a16:creationId xmlns:a16="http://schemas.microsoft.com/office/drawing/2014/main" id="{00000000-0008-0000-04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49" name="Text Box 15">
          <a:extLst>
            <a:ext uri="{FF2B5EF4-FFF2-40B4-BE49-F238E27FC236}">
              <a16:creationId xmlns:a16="http://schemas.microsoft.com/office/drawing/2014/main" id="{00000000-0008-0000-04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0" name="Text Box 15">
          <a:extLst>
            <a:ext uri="{FF2B5EF4-FFF2-40B4-BE49-F238E27FC236}">
              <a16:creationId xmlns:a16="http://schemas.microsoft.com/office/drawing/2014/main" id="{00000000-0008-0000-04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1" name="Text Box 15">
          <a:extLst>
            <a:ext uri="{FF2B5EF4-FFF2-40B4-BE49-F238E27FC236}">
              <a16:creationId xmlns:a16="http://schemas.microsoft.com/office/drawing/2014/main" id="{00000000-0008-0000-04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2" name="Text Box 15">
          <a:extLst>
            <a:ext uri="{FF2B5EF4-FFF2-40B4-BE49-F238E27FC236}">
              <a16:creationId xmlns:a16="http://schemas.microsoft.com/office/drawing/2014/main" id="{00000000-0008-0000-04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3" name="Text Box 15">
          <a:extLst>
            <a:ext uri="{FF2B5EF4-FFF2-40B4-BE49-F238E27FC236}">
              <a16:creationId xmlns:a16="http://schemas.microsoft.com/office/drawing/2014/main" id="{00000000-0008-0000-04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4" name="Text Box 15">
          <a:extLst>
            <a:ext uri="{FF2B5EF4-FFF2-40B4-BE49-F238E27FC236}">
              <a16:creationId xmlns:a16="http://schemas.microsoft.com/office/drawing/2014/main" id="{00000000-0008-0000-04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55" name="Text Box 15">
          <a:extLst>
            <a:ext uri="{FF2B5EF4-FFF2-40B4-BE49-F238E27FC236}">
              <a16:creationId xmlns:a16="http://schemas.microsoft.com/office/drawing/2014/main" id="{00000000-0008-0000-04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56" name="Text Box 15">
          <a:extLst>
            <a:ext uri="{FF2B5EF4-FFF2-40B4-BE49-F238E27FC236}">
              <a16:creationId xmlns:a16="http://schemas.microsoft.com/office/drawing/2014/main" id="{00000000-0008-0000-04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7" name="Text Box 15">
          <a:extLst>
            <a:ext uri="{FF2B5EF4-FFF2-40B4-BE49-F238E27FC236}">
              <a16:creationId xmlns:a16="http://schemas.microsoft.com/office/drawing/2014/main" id="{00000000-0008-0000-04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58" name="Text Box 15">
          <a:extLst>
            <a:ext uri="{FF2B5EF4-FFF2-40B4-BE49-F238E27FC236}">
              <a16:creationId xmlns:a16="http://schemas.microsoft.com/office/drawing/2014/main" id="{00000000-0008-0000-04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59" name="Text Box 15">
          <a:extLst>
            <a:ext uri="{FF2B5EF4-FFF2-40B4-BE49-F238E27FC236}">
              <a16:creationId xmlns:a16="http://schemas.microsoft.com/office/drawing/2014/main" id="{00000000-0008-0000-04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0" name="Text Box 15">
          <a:extLst>
            <a:ext uri="{FF2B5EF4-FFF2-40B4-BE49-F238E27FC236}">
              <a16:creationId xmlns:a16="http://schemas.microsoft.com/office/drawing/2014/main" id="{00000000-0008-0000-04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1" name="Text Box 15">
          <a:extLst>
            <a:ext uri="{FF2B5EF4-FFF2-40B4-BE49-F238E27FC236}">
              <a16:creationId xmlns:a16="http://schemas.microsoft.com/office/drawing/2014/main" id="{00000000-0008-0000-04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2" name="Text Box 15">
          <a:extLst>
            <a:ext uri="{FF2B5EF4-FFF2-40B4-BE49-F238E27FC236}">
              <a16:creationId xmlns:a16="http://schemas.microsoft.com/office/drawing/2014/main" id="{00000000-0008-0000-04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3" name="Text Box 15">
          <a:extLst>
            <a:ext uri="{FF2B5EF4-FFF2-40B4-BE49-F238E27FC236}">
              <a16:creationId xmlns:a16="http://schemas.microsoft.com/office/drawing/2014/main" id="{00000000-0008-0000-04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4" name="Text Box 15">
          <a:extLst>
            <a:ext uri="{FF2B5EF4-FFF2-40B4-BE49-F238E27FC236}">
              <a16:creationId xmlns:a16="http://schemas.microsoft.com/office/drawing/2014/main" id="{00000000-0008-0000-04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65" name="Text Box 15">
          <a:extLst>
            <a:ext uri="{FF2B5EF4-FFF2-40B4-BE49-F238E27FC236}">
              <a16:creationId xmlns:a16="http://schemas.microsoft.com/office/drawing/2014/main" id="{00000000-0008-0000-04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66" name="Text Box 15">
          <a:extLst>
            <a:ext uri="{FF2B5EF4-FFF2-40B4-BE49-F238E27FC236}">
              <a16:creationId xmlns:a16="http://schemas.microsoft.com/office/drawing/2014/main" id="{00000000-0008-0000-04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67" name="Text Box 15">
          <a:extLst>
            <a:ext uri="{FF2B5EF4-FFF2-40B4-BE49-F238E27FC236}">
              <a16:creationId xmlns:a16="http://schemas.microsoft.com/office/drawing/2014/main" id="{00000000-0008-0000-04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68" name="Text Box 15">
          <a:extLst>
            <a:ext uri="{FF2B5EF4-FFF2-40B4-BE49-F238E27FC236}">
              <a16:creationId xmlns:a16="http://schemas.microsoft.com/office/drawing/2014/main" id="{00000000-0008-0000-04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69" name="Text Box 15">
          <a:extLst>
            <a:ext uri="{FF2B5EF4-FFF2-40B4-BE49-F238E27FC236}">
              <a16:creationId xmlns:a16="http://schemas.microsoft.com/office/drawing/2014/main" id="{00000000-0008-0000-04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70" name="Text Box 15">
          <a:extLst>
            <a:ext uri="{FF2B5EF4-FFF2-40B4-BE49-F238E27FC236}">
              <a16:creationId xmlns:a16="http://schemas.microsoft.com/office/drawing/2014/main" id="{00000000-0008-0000-04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71" name="Text Box 15">
          <a:extLst>
            <a:ext uri="{FF2B5EF4-FFF2-40B4-BE49-F238E27FC236}">
              <a16:creationId xmlns:a16="http://schemas.microsoft.com/office/drawing/2014/main" id="{00000000-0008-0000-04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72" name="Text Box 15">
          <a:extLst>
            <a:ext uri="{FF2B5EF4-FFF2-40B4-BE49-F238E27FC236}">
              <a16:creationId xmlns:a16="http://schemas.microsoft.com/office/drawing/2014/main" id="{00000000-0008-0000-04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73" name="Text Box 15">
          <a:extLst>
            <a:ext uri="{FF2B5EF4-FFF2-40B4-BE49-F238E27FC236}">
              <a16:creationId xmlns:a16="http://schemas.microsoft.com/office/drawing/2014/main" id="{00000000-0008-0000-04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74" name="Text Box 15">
          <a:extLst>
            <a:ext uri="{FF2B5EF4-FFF2-40B4-BE49-F238E27FC236}">
              <a16:creationId xmlns:a16="http://schemas.microsoft.com/office/drawing/2014/main" id="{00000000-0008-0000-04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75" name="Text Box 15">
          <a:extLst>
            <a:ext uri="{FF2B5EF4-FFF2-40B4-BE49-F238E27FC236}">
              <a16:creationId xmlns:a16="http://schemas.microsoft.com/office/drawing/2014/main" id="{00000000-0008-0000-04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76" name="Text Box 15">
          <a:extLst>
            <a:ext uri="{FF2B5EF4-FFF2-40B4-BE49-F238E27FC236}">
              <a16:creationId xmlns:a16="http://schemas.microsoft.com/office/drawing/2014/main" id="{00000000-0008-0000-04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77" name="Text Box 15">
          <a:extLst>
            <a:ext uri="{FF2B5EF4-FFF2-40B4-BE49-F238E27FC236}">
              <a16:creationId xmlns:a16="http://schemas.microsoft.com/office/drawing/2014/main" id="{00000000-0008-0000-04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78" name="Text Box 15">
          <a:extLst>
            <a:ext uri="{FF2B5EF4-FFF2-40B4-BE49-F238E27FC236}">
              <a16:creationId xmlns:a16="http://schemas.microsoft.com/office/drawing/2014/main" id="{00000000-0008-0000-04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79" name="Text Box 15">
          <a:extLst>
            <a:ext uri="{FF2B5EF4-FFF2-40B4-BE49-F238E27FC236}">
              <a16:creationId xmlns:a16="http://schemas.microsoft.com/office/drawing/2014/main" id="{00000000-0008-0000-04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80" name="Text Box 15">
          <a:extLst>
            <a:ext uri="{FF2B5EF4-FFF2-40B4-BE49-F238E27FC236}">
              <a16:creationId xmlns:a16="http://schemas.microsoft.com/office/drawing/2014/main" id="{00000000-0008-0000-04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81" name="Text Box 15">
          <a:extLst>
            <a:ext uri="{FF2B5EF4-FFF2-40B4-BE49-F238E27FC236}">
              <a16:creationId xmlns:a16="http://schemas.microsoft.com/office/drawing/2014/main" id="{00000000-0008-0000-04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82" name="Text Box 15">
          <a:extLst>
            <a:ext uri="{FF2B5EF4-FFF2-40B4-BE49-F238E27FC236}">
              <a16:creationId xmlns:a16="http://schemas.microsoft.com/office/drawing/2014/main" id="{00000000-0008-0000-04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83" name="Text Box 15">
          <a:extLst>
            <a:ext uri="{FF2B5EF4-FFF2-40B4-BE49-F238E27FC236}">
              <a16:creationId xmlns:a16="http://schemas.microsoft.com/office/drawing/2014/main" id="{00000000-0008-0000-04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84" name="Text Box 15">
          <a:extLst>
            <a:ext uri="{FF2B5EF4-FFF2-40B4-BE49-F238E27FC236}">
              <a16:creationId xmlns:a16="http://schemas.microsoft.com/office/drawing/2014/main" id="{00000000-0008-0000-04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85" name="Text Box 15">
          <a:extLst>
            <a:ext uri="{FF2B5EF4-FFF2-40B4-BE49-F238E27FC236}">
              <a16:creationId xmlns:a16="http://schemas.microsoft.com/office/drawing/2014/main" id="{00000000-0008-0000-04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86" name="Text Box 15">
          <a:extLst>
            <a:ext uri="{FF2B5EF4-FFF2-40B4-BE49-F238E27FC236}">
              <a16:creationId xmlns:a16="http://schemas.microsoft.com/office/drawing/2014/main" id="{00000000-0008-0000-04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87" name="Text Box 15">
          <a:extLst>
            <a:ext uri="{FF2B5EF4-FFF2-40B4-BE49-F238E27FC236}">
              <a16:creationId xmlns:a16="http://schemas.microsoft.com/office/drawing/2014/main" id="{00000000-0008-0000-04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88" name="Text Box 15">
          <a:extLst>
            <a:ext uri="{FF2B5EF4-FFF2-40B4-BE49-F238E27FC236}">
              <a16:creationId xmlns:a16="http://schemas.microsoft.com/office/drawing/2014/main" id="{00000000-0008-0000-04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89" name="Text Box 15">
          <a:extLst>
            <a:ext uri="{FF2B5EF4-FFF2-40B4-BE49-F238E27FC236}">
              <a16:creationId xmlns:a16="http://schemas.microsoft.com/office/drawing/2014/main" id="{00000000-0008-0000-04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90" name="Text Box 15">
          <a:extLst>
            <a:ext uri="{FF2B5EF4-FFF2-40B4-BE49-F238E27FC236}">
              <a16:creationId xmlns:a16="http://schemas.microsoft.com/office/drawing/2014/main" id="{00000000-0008-0000-04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1" name="Text Box 15">
          <a:extLst>
            <a:ext uri="{FF2B5EF4-FFF2-40B4-BE49-F238E27FC236}">
              <a16:creationId xmlns:a16="http://schemas.microsoft.com/office/drawing/2014/main" id="{00000000-0008-0000-04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2" name="Text Box 15">
          <a:extLst>
            <a:ext uri="{FF2B5EF4-FFF2-40B4-BE49-F238E27FC236}">
              <a16:creationId xmlns:a16="http://schemas.microsoft.com/office/drawing/2014/main" id="{00000000-0008-0000-04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93" name="Text Box 15">
          <a:extLst>
            <a:ext uri="{FF2B5EF4-FFF2-40B4-BE49-F238E27FC236}">
              <a16:creationId xmlns:a16="http://schemas.microsoft.com/office/drawing/2014/main" id="{00000000-0008-0000-04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94" name="Text Box 15">
          <a:extLst>
            <a:ext uri="{FF2B5EF4-FFF2-40B4-BE49-F238E27FC236}">
              <a16:creationId xmlns:a16="http://schemas.microsoft.com/office/drawing/2014/main" id="{00000000-0008-0000-04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5" name="Text Box 15">
          <a:extLst>
            <a:ext uri="{FF2B5EF4-FFF2-40B4-BE49-F238E27FC236}">
              <a16:creationId xmlns:a16="http://schemas.microsoft.com/office/drawing/2014/main" id="{00000000-0008-0000-04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6" name="Text Box 15">
          <a:extLst>
            <a:ext uri="{FF2B5EF4-FFF2-40B4-BE49-F238E27FC236}">
              <a16:creationId xmlns:a16="http://schemas.microsoft.com/office/drawing/2014/main" id="{00000000-0008-0000-04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7" name="Text Box 15">
          <a:extLst>
            <a:ext uri="{FF2B5EF4-FFF2-40B4-BE49-F238E27FC236}">
              <a16:creationId xmlns:a16="http://schemas.microsoft.com/office/drawing/2014/main" id="{00000000-0008-0000-04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8" name="Text Box 15">
          <a:extLst>
            <a:ext uri="{FF2B5EF4-FFF2-40B4-BE49-F238E27FC236}">
              <a16:creationId xmlns:a16="http://schemas.microsoft.com/office/drawing/2014/main" id="{00000000-0008-0000-04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9" name="Text Box 15">
          <a:extLst>
            <a:ext uri="{FF2B5EF4-FFF2-40B4-BE49-F238E27FC236}">
              <a16:creationId xmlns:a16="http://schemas.microsoft.com/office/drawing/2014/main" id="{00000000-0008-0000-04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00" name="Text Box 15">
          <a:extLst>
            <a:ext uri="{FF2B5EF4-FFF2-40B4-BE49-F238E27FC236}">
              <a16:creationId xmlns:a16="http://schemas.microsoft.com/office/drawing/2014/main" id="{00000000-0008-0000-04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01" name="Text Box 15">
          <a:extLst>
            <a:ext uri="{FF2B5EF4-FFF2-40B4-BE49-F238E27FC236}">
              <a16:creationId xmlns:a16="http://schemas.microsoft.com/office/drawing/2014/main" id="{00000000-0008-0000-04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2" name="Text Box 15">
          <a:extLst>
            <a:ext uri="{FF2B5EF4-FFF2-40B4-BE49-F238E27FC236}">
              <a16:creationId xmlns:a16="http://schemas.microsoft.com/office/drawing/2014/main" id="{00000000-0008-0000-04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3" name="Text Box 15">
          <a:extLst>
            <a:ext uri="{FF2B5EF4-FFF2-40B4-BE49-F238E27FC236}">
              <a16:creationId xmlns:a16="http://schemas.microsoft.com/office/drawing/2014/main" id="{00000000-0008-0000-04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4" name="Text Box 15">
          <a:extLst>
            <a:ext uri="{FF2B5EF4-FFF2-40B4-BE49-F238E27FC236}">
              <a16:creationId xmlns:a16="http://schemas.microsoft.com/office/drawing/2014/main" id="{00000000-0008-0000-04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5" name="Text Box 15">
          <a:extLst>
            <a:ext uri="{FF2B5EF4-FFF2-40B4-BE49-F238E27FC236}">
              <a16:creationId xmlns:a16="http://schemas.microsoft.com/office/drawing/2014/main" id="{00000000-0008-0000-04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6" name="Text Box 15">
          <a:extLst>
            <a:ext uri="{FF2B5EF4-FFF2-40B4-BE49-F238E27FC236}">
              <a16:creationId xmlns:a16="http://schemas.microsoft.com/office/drawing/2014/main" id="{00000000-0008-0000-04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7" name="Text Box 15">
          <a:extLst>
            <a:ext uri="{FF2B5EF4-FFF2-40B4-BE49-F238E27FC236}">
              <a16:creationId xmlns:a16="http://schemas.microsoft.com/office/drawing/2014/main" id="{00000000-0008-0000-04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8" name="Text Box 15">
          <a:extLst>
            <a:ext uri="{FF2B5EF4-FFF2-40B4-BE49-F238E27FC236}">
              <a16:creationId xmlns:a16="http://schemas.microsoft.com/office/drawing/2014/main" id="{00000000-0008-0000-04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09" name="Text Box 15">
          <a:extLst>
            <a:ext uri="{FF2B5EF4-FFF2-40B4-BE49-F238E27FC236}">
              <a16:creationId xmlns:a16="http://schemas.microsoft.com/office/drawing/2014/main" id="{00000000-0008-0000-04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0" name="Text Box 15">
          <a:extLst>
            <a:ext uri="{FF2B5EF4-FFF2-40B4-BE49-F238E27FC236}">
              <a16:creationId xmlns:a16="http://schemas.microsoft.com/office/drawing/2014/main" id="{00000000-0008-0000-04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11" name="Text Box 15">
          <a:extLst>
            <a:ext uri="{FF2B5EF4-FFF2-40B4-BE49-F238E27FC236}">
              <a16:creationId xmlns:a16="http://schemas.microsoft.com/office/drawing/2014/main" id="{00000000-0008-0000-04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12" name="Text Box 15">
          <a:extLst>
            <a:ext uri="{FF2B5EF4-FFF2-40B4-BE49-F238E27FC236}">
              <a16:creationId xmlns:a16="http://schemas.microsoft.com/office/drawing/2014/main" id="{00000000-0008-0000-04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3" name="Text Box 15">
          <a:extLst>
            <a:ext uri="{FF2B5EF4-FFF2-40B4-BE49-F238E27FC236}">
              <a16:creationId xmlns:a16="http://schemas.microsoft.com/office/drawing/2014/main" id="{00000000-0008-0000-04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4" name="Text Box 15">
          <a:extLst>
            <a:ext uri="{FF2B5EF4-FFF2-40B4-BE49-F238E27FC236}">
              <a16:creationId xmlns:a16="http://schemas.microsoft.com/office/drawing/2014/main" id="{00000000-0008-0000-04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5" name="Text Box 15">
          <a:extLst>
            <a:ext uri="{FF2B5EF4-FFF2-40B4-BE49-F238E27FC236}">
              <a16:creationId xmlns:a16="http://schemas.microsoft.com/office/drawing/2014/main" id="{00000000-0008-0000-04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6" name="Text Box 15">
          <a:extLst>
            <a:ext uri="{FF2B5EF4-FFF2-40B4-BE49-F238E27FC236}">
              <a16:creationId xmlns:a16="http://schemas.microsoft.com/office/drawing/2014/main" id="{00000000-0008-0000-04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7" name="Text Box 15">
          <a:extLst>
            <a:ext uri="{FF2B5EF4-FFF2-40B4-BE49-F238E27FC236}">
              <a16:creationId xmlns:a16="http://schemas.microsoft.com/office/drawing/2014/main" id="{00000000-0008-0000-04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8" name="Text Box 15">
          <a:extLst>
            <a:ext uri="{FF2B5EF4-FFF2-40B4-BE49-F238E27FC236}">
              <a16:creationId xmlns:a16="http://schemas.microsoft.com/office/drawing/2014/main" id="{00000000-0008-0000-04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19" name="Text Box 15">
          <a:extLst>
            <a:ext uri="{FF2B5EF4-FFF2-40B4-BE49-F238E27FC236}">
              <a16:creationId xmlns:a16="http://schemas.microsoft.com/office/drawing/2014/main" id="{00000000-0008-0000-04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0" name="Text Box 15">
          <a:extLst>
            <a:ext uri="{FF2B5EF4-FFF2-40B4-BE49-F238E27FC236}">
              <a16:creationId xmlns:a16="http://schemas.microsoft.com/office/drawing/2014/main" id="{00000000-0008-0000-04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1" name="Text Box 15">
          <a:extLst>
            <a:ext uri="{FF2B5EF4-FFF2-40B4-BE49-F238E27FC236}">
              <a16:creationId xmlns:a16="http://schemas.microsoft.com/office/drawing/2014/main" id="{00000000-0008-0000-04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2" name="Text Box 15">
          <a:extLst>
            <a:ext uri="{FF2B5EF4-FFF2-40B4-BE49-F238E27FC236}">
              <a16:creationId xmlns:a16="http://schemas.microsoft.com/office/drawing/2014/main" id="{00000000-0008-0000-04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3" name="Text Box 15">
          <a:extLst>
            <a:ext uri="{FF2B5EF4-FFF2-40B4-BE49-F238E27FC236}">
              <a16:creationId xmlns:a16="http://schemas.microsoft.com/office/drawing/2014/main" id="{00000000-0008-0000-04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4" name="Text Box 15">
          <a:extLst>
            <a:ext uri="{FF2B5EF4-FFF2-40B4-BE49-F238E27FC236}">
              <a16:creationId xmlns:a16="http://schemas.microsoft.com/office/drawing/2014/main" id="{00000000-0008-0000-04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5" name="Text Box 15">
          <a:extLst>
            <a:ext uri="{FF2B5EF4-FFF2-40B4-BE49-F238E27FC236}">
              <a16:creationId xmlns:a16="http://schemas.microsoft.com/office/drawing/2014/main" id="{00000000-0008-0000-04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6" name="Text Box 15">
          <a:extLst>
            <a:ext uri="{FF2B5EF4-FFF2-40B4-BE49-F238E27FC236}">
              <a16:creationId xmlns:a16="http://schemas.microsoft.com/office/drawing/2014/main" id="{00000000-0008-0000-04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27" name="Text Box 15">
          <a:extLst>
            <a:ext uri="{FF2B5EF4-FFF2-40B4-BE49-F238E27FC236}">
              <a16:creationId xmlns:a16="http://schemas.microsoft.com/office/drawing/2014/main" id="{00000000-0008-0000-04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28" name="Text Box 15">
          <a:extLst>
            <a:ext uri="{FF2B5EF4-FFF2-40B4-BE49-F238E27FC236}">
              <a16:creationId xmlns:a16="http://schemas.microsoft.com/office/drawing/2014/main" id="{00000000-0008-0000-04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29" name="Text Box 15">
          <a:extLst>
            <a:ext uri="{FF2B5EF4-FFF2-40B4-BE49-F238E27FC236}">
              <a16:creationId xmlns:a16="http://schemas.microsoft.com/office/drawing/2014/main" id="{00000000-0008-0000-04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30" name="Text Box 15">
          <a:extLst>
            <a:ext uri="{FF2B5EF4-FFF2-40B4-BE49-F238E27FC236}">
              <a16:creationId xmlns:a16="http://schemas.microsoft.com/office/drawing/2014/main" id="{00000000-0008-0000-04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1" name="Text Box 15">
          <a:extLst>
            <a:ext uri="{FF2B5EF4-FFF2-40B4-BE49-F238E27FC236}">
              <a16:creationId xmlns:a16="http://schemas.microsoft.com/office/drawing/2014/main" id="{00000000-0008-0000-04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2" name="Text Box 15">
          <a:extLst>
            <a:ext uri="{FF2B5EF4-FFF2-40B4-BE49-F238E27FC236}">
              <a16:creationId xmlns:a16="http://schemas.microsoft.com/office/drawing/2014/main" id="{00000000-0008-0000-04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3" name="Text Box 15">
          <a:extLst>
            <a:ext uri="{FF2B5EF4-FFF2-40B4-BE49-F238E27FC236}">
              <a16:creationId xmlns:a16="http://schemas.microsoft.com/office/drawing/2014/main" id="{00000000-0008-0000-04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4" name="Text Box 15">
          <a:extLst>
            <a:ext uri="{FF2B5EF4-FFF2-40B4-BE49-F238E27FC236}">
              <a16:creationId xmlns:a16="http://schemas.microsoft.com/office/drawing/2014/main" id="{00000000-0008-0000-04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5" name="Text Box 15">
          <a:extLst>
            <a:ext uri="{FF2B5EF4-FFF2-40B4-BE49-F238E27FC236}">
              <a16:creationId xmlns:a16="http://schemas.microsoft.com/office/drawing/2014/main" id="{00000000-0008-0000-04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6" name="Text Box 15">
          <a:extLst>
            <a:ext uri="{FF2B5EF4-FFF2-40B4-BE49-F238E27FC236}">
              <a16:creationId xmlns:a16="http://schemas.microsoft.com/office/drawing/2014/main" id="{00000000-0008-0000-04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37" name="Text Box 15">
          <a:extLst>
            <a:ext uri="{FF2B5EF4-FFF2-40B4-BE49-F238E27FC236}">
              <a16:creationId xmlns:a16="http://schemas.microsoft.com/office/drawing/2014/main" id="{00000000-0008-0000-04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38" name="Text Box 15">
          <a:extLst>
            <a:ext uri="{FF2B5EF4-FFF2-40B4-BE49-F238E27FC236}">
              <a16:creationId xmlns:a16="http://schemas.microsoft.com/office/drawing/2014/main" id="{00000000-0008-0000-04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39" name="Text Box 15">
          <a:extLst>
            <a:ext uri="{FF2B5EF4-FFF2-40B4-BE49-F238E27FC236}">
              <a16:creationId xmlns:a16="http://schemas.microsoft.com/office/drawing/2014/main" id="{00000000-0008-0000-04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0" name="Text Box 15">
          <a:extLst>
            <a:ext uri="{FF2B5EF4-FFF2-40B4-BE49-F238E27FC236}">
              <a16:creationId xmlns:a16="http://schemas.microsoft.com/office/drawing/2014/main" id="{00000000-0008-0000-04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1" name="Text Box 15">
          <a:extLst>
            <a:ext uri="{FF2B5EF4-FFF2-40B4-BE49-F238E27FC236}">
              <a16:creationId xmlns:a16="http://schemas.microsoft.com/office/drawing/2014/main" id="{00000000-0008-0000-04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2" name="Text Box 15">
          <a:extLst>
            <a:ext uri="{FF2B5EF4-FFF2-40B4-BE49-F238E27FC236}">
              <a16:creationId xmlns:a16="http://schemas.microsoft.com/office/drawing/2014/main" id="{00000000-0008-0000-04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3" name="Text Box 15">
          <a:extLst>
            <a:ext uri="{FF2B5EF4-FFF2-40B4-BE49-F238E27FC236}">
              <a16:creationId xmlns:a16="http://schemas.microsoft.com/office/drawing/2014/main" id="{00000000-0008-0000-04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4" name="Text Box 15">
          <a:extLst>
            <a:ext uri="{FF2B5EF4-FFF2-40B4-BE49-F238E27FC236}">
              <a16:creationId xmlns:a16="http://schemas.microsoft.com/office/drawing/2014/main" id="{00000000-0008-0000-04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45" name="Text Box 15">
          <a:extLst>
            <a:ext uri="{FF2B5EF4-FFF2-40B4-BE49-F238E27FC236}">
              <a16:creationId xmlns:a16="http://schemas.microsoft.com/office/drawing/2014/main" id="{00000000-0008-0000-04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46" name="Text Box 15">
          <a:extLst>
            <a:ext uri="{FF2B5EF4-FFF2-40B4-BE49-F238E27FC236}">
              <a16:creationId xmlns:a16="http://schemas.microsoft.com/office/drawing/2014/main" id="{00000000-0008-0000-04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7" name="Text Box 15">
          <a:extLst>
            <a:ext uri="{FF2B5EF4-FFF2-40B4-BE49-F238E27FC236}">
              <a16:creationId xmlns:a16="http://schemas.microsoft.com/office/drawing/2014/main" id="{00000000-0008-0000-04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48" name="Text Box 15">
          <a:extLst>
            <a:ext uri="{FF2B5EF4-FFF2-40B4-BE49-F238E27FC236}">
              <a16:creationId xmlns:a16="http://schemas.microsoft.com/office/drawing/2014/main" id="{00000000-0008-0000-04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49" name="Text Box 15">
          <a:extLst>
            <a:ext uri="{FF2B5EF4-FFF2-40B4-BE49-F238E27FC236}">
              <a16:creationId xmlns:a16="http://schemas.microsoft.com/office/drawing/2014/main" id="{00000000-0008-0000-04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50" name="Text Box 15">
          <a:extLst>
            <a:ext uri="{FF2B5EF4-FFF2-40B4-BE49-F238E27FC236}">
              <a16:creationId xmlns:a16="http://schemas.microsoft.com/office/drawing/2014/main" id="{00000000-0008-0000-04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51" name="Text Box 15">
          <a:extLst>
            <a:ext uri="{FF2B5EF4-FFF2-40B4-BE49-F238E27FC236}">
              <a16:creationId xmlns:a16="http://schemas.microsoft.com/office/drawing/2014/main" id="{00000000-0008-0000-04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52" name="Text Box 15">
          <a:extLst>
            <a:ext uri="{FF2B5EF4-FFF2-40B4-BE49-F238E27FC236}">
              <a16:creationId xmlns:a16="http://schemas.microsoft.com/office/drawing/2014/main" id="{00000000-0008-0000-04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53" name="Text Box 15">
          <a:extLst>
            <a:ext uri="{FF2B5EF4-FFF2-40B4-BE49-F238E27FC236}">
              <a16:creationId xmlns:a16="http://schemas.microsoft.com/office/drawing/2014/main" id="{00000000-0008-0000-04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54" name="Text Box 15">
          <a:extLst>
            <a:ext uri="{FF2B5EF4-FFF2-40B4-BE49-F238E27FC236}">
              <a16:creationId xmlns:a16="http://schemas.microsoft.com/office/drawing/2014/main" id="{00000000-0008-0000-04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55" name="Text Box 15">
          <a:extLst>
            <a:ext uri="{FF2B5EF4-FFF2-40B4-BE49-F238E27FC236}">
              <a16:creationId xmlns:a16="http://schemas.microsoft.com/office/drawing/2014/main" id="{00000000-0008-0000-04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56" name="Text Box 15">
          <a:extLst>
            <a:ext uri="{FF2B5EF4-FFF2-40B4-BE49-F238E27FC236}">
              <a16:creationId xmlns:a16="http://schemas.microsoft.com/office/drawing/2014/main" id="{00000000-0008-0000-04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57" name="Text Box 15">
          <a:extLst>
            <a:ext uri="{FF2B5EF4-FFF2-40B4-BE49-F238E27FC236}">
              <a16:creationId xmlns:a16="http://schemas.microsoft.com/office/drawing/2014/main" id="{00000000-0008-0000-04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58" name="Text Box 15">
          <a:extLst>
            <a:ext uri="{FF2B5EF4-FFF2-40B4-BE49-F238E27FC236}">
              <a16:creationId xmlns:a16="http://schemas.microsoft.com/office/drawing/2014/main" id="{00000000-0008-0000-04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59" name="Text Box 15">
          <a:extLst>
            <a:ext uri="{FF2B5EF4-FFF2-40B4-BE49-F238E27FC236}">
              <a16:creationId xmlns:a16="http://schemas.microsoft.com/office/drawing/2014/main" id="{00000000-0008-0000-04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60" name="Text Box 15">
          <a:extLst>
            <a:ext uri="{FF2B5EF4-FFF2-40B4-BE49-F238E27FC236}">
              <a16:creationId xmlns:a16="http://schemas.microsoft.com/office/drawing/2014/main" id="{00000000-0008-0000-04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61" name="Text Box 15">
          <a:extLst>
            <a:ext uri="{FF2B5EF4-FFF2-40B4-BE49-F238E27FC236}">
              <a16:creationId xmlns:a16="http://schemas.microsoft.com/office/drawing/2014/main" id="{00000000-0008-0000-04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62" name="Text Box 15">
          <a:extLst>
            <a:ext uri="{FF2B5EF4-FFF2-40B4-BE49-F238E27FC236}">
              <a16:creationId xmlns:a16="http://schemas.microsoft.com/office/drawing/2014/main" id="{00000000-0008-0000-04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63" name="Text Box 15">
          <a:extLst>
            <a:ext uri="{FF2B5EF4-FFF2-40B4-BE49-F238E27FC236}">
              <a16:creationId xmlns:a16="http://schemas.microsoft.com/office/drawing/2014/main" id="{00000000-0008-0000-04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64" name="Text Box 15">
          <a:extLst>
            <a:ext uri="{FF2B5EF4-FFF2-40B4-BE49-F238E27FC236}">
              <a16:creationId xmlns:a16="http://schemas.microsoft.com/office/drawing/2014/main" id="{00000000-0008-0000-04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65" name="Text Box 15">
          <a:extLst>
            <a:ext uri="{FF2B5EF4-FFF2-40B4-BE49-F238E27FC236}">
              <a16:creationId xmlns:a16="http://schemas.microsoft.com/office/drawing/2014/main" id="{00000000-0008-0000-04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66" name="Text Box 15">
          <a:extLst>
            <a:ext uri="{FF2B5EF4-FFF2-40B4-BE49-F238E27FC236}">
              <a16:creationId xmlns:a16="http://schemas.microsoft.com/office/drawing/2014/main" id="{00000000-0008-0000-04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67" name="Text Box 15">
          <a:extLst>
            <a:ext uri="{FF2B5EF4-FFF2-40B4-BE49-F238E27FC236}">
              <a16:creationId xmlns:a16="http://schemas.microsoft.com/office/drawing/2014/main" id="{00000000-0008-0000-04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68" name="Text Box 15">
          <a:extLst>
            <a:ext uri="{FF2B5EF4-FFF2-40B4-BE49-F238E27FC236}">
              <a16:creationId xmlns:a16="http://schemas.microsoft.com/office/drawing/2014/main" id="{00000000-0008-0000-04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69" name="Text Box 15">
          <a:extLst>
            <a:ext uri="{FF2B5EF4-FFF2-40B4-BE49-F238E27FC236}">
              <a16:creationId xmlns:a16="http://schemas.microsoft.com/office/drawing/2014/main" id="{00000000-0008-0000-04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70" name="Text Box 15">
          <a:extLst>
            <a:ext uri="{FF2B5EF4-FFF2-40B4-BE49-F238E27FC236}">
              <a16:creationId xmlns:a16="http://schemas.microsoft.com/office/drawing/2014/main" id="{00000000-0008-0000-04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71" name="Text Box 15">
          <a:extLst>
            <a:ext uri="{FF2B5EF4-FFF2-40B4-BE49-F238E27FC236}">
              <a16:creationId xmlns:a16="http://schemas.microsoft.com/office/drawing/2014/main" id="{00000000-0008-0000-04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72" name="Text Box 15">
          <a:extLst>
            <a:ext uri="{FF2B5EF4-FFF2-40B4-BE49-F238E27FC236}">
              <a16:creationId xmlns:a16="http://schemas.microsoft.com/office/drawing/2014/main" id="{00000000-0008-0000-04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73" name="Text Box 15">
          <a:extLst>
            <a:ext uri="{FF2B5EF4-FFF2-40B4-BE49-F238E27FC236}">
              <a16:creationId xmlns:a16="http://schemas.microsoft.com/office/drawing/2014/main" id="{00000000-0008-0000-04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74" name="Text Box 15">
          <a:extLst>
            <a:ext uri="{FF2B5EF4-FFF2-40B4-BE49-F238E27FC236}">
              <a16:creationId xmlns:a16="http://schemas.microsoft.com/office/drawing/2014/main" id="{00000000-0008-0000-04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75" name="Text Box 15">
          <a:extLst>
            <a:ext uri="{FF2B5EF4-FFF2-40B4-BE49-F238E27FC236}">
              <a16:creationId xmlns:a16="http://schemas.microsoft.com/office/drawing/2014/main" id="{00000000-0008-0000-04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76" name="Text Box 15">
          <a:extLst>
            <a:ext uri="{FF2B5EF4-FFF2-40B4-BE49-F238E27FC236}">
              <a16:creationId xmlns:a16="http://schemas.microsoft.com/office/drawing/2014/main" id="{00000000-0008-0000-04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77" name="Text Box 15">
          <a:extLst>
            <a:ext uri="{FF2B5EF4-FFF2-40B4-BE49-F238E27FC236}">
              <a16:creationId xmlns:a16="http://schemas.microsoft.com/office/drawing/2014/main" id="{00000000-0008-0000-04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78" name="Text Box 15">
          <a:extLst>
            <a:ext uri="{FF2B5EF4-FFF2-40B4-BE49-F238E27FC236}">
              <a16:creationId xmlns:a16="http://schemas.microsoft.com/office/drawing/2014/main" id="{00000000-0008-0000-04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79" name="Text Box 15">
          <a:extLst>
            <a:ext uri="{FF2B5EF4-FFF2-40B4-BE49-F238E27FC236}">
              <a16:creationId xmlns:a16="http://schemas.microsoft.com/office/drawing/2014/main" id="{00000000-0008-0000-04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80" name="Text Box 15">
          <a:extLst>
            <a:ext uri="{FF2B5EF4-FFF2-40B4-BE49-F238E27FC236}">
              <a16:creationId xmlns:a16="http://schemas.microsoft.com/office/drawing/2014/main" id="{00000000-0008-0000-04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1" name="Text Box 15">
          <a:extLst>
            <a:ext uri="{FF2B5EF4-FFF2-40B4-BE49-F238E27FC236}">
              <a16:creationId xmlns:a16="http://schemas.microsoft.com/office/drawing/2014/main" id="{00000000-0008-0000-04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2" name="Text Box 15">
          <a:extLst>
            <a:ext uri="{FF2B5EF4-FFF2-40B4-BE49-F238E27FC236}">
              <a16:creationId xmlns:a16="http://schemas.microsoft.com/office/drawing/2014/main" id="{00000000-0008-0000-04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83" name="Text Box 15">
          <a:extLst>
            <a:ext uri="{FF2B5EF4-FFF2-40B4-BE49-F238E27FC236}">
              <a16:creationId xmlns:a16="http://schemas.microsoft.com/office/drawing/2014/main" id="{00000000-0008-0000-04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84" name="Text Box 15">
          <a:extLst>
            <a:ext uri="{FF2B5EF4-FFF2-40B4-BE49-F238E27FC236}">
              <a16:creationId xmlns:a16="http://schemas.microsoft.com/office/drawing/2014/main" id="{00000000-0008-0000-04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5" name="Text Box 15">
          <a:extLst>
            <a:ext uri="{FF2B5EF4-FFF2-40B4-BE49-F238E27FC236}">
              <a16:creationId xmlns:a16="http://schemas.microsoft.com/office/drawing/2014/main" id="{00000000-0008-0000-04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6" name="Text Box 15">
          <a:extLst>
            <a:ext uri="{FF2B5EF4-FFF2-40B4-BE49-F238E27FC236}">
              <a16:creationId xmlns:a16="http://schemas.microsoft.com/office/drawing/2014/main" id="{00000000-0008-0000-04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7" name="Text Box 15">
          <a:extLst>
            <a:ext uri="{FF2B5EF4-FFF2-40B4-BE49-F238E27FC236}">
              <a16:creationId xmlns:a16="http://schemas.microsoft.com/office/drawing/2014/main" id="{00000000-0008-0000-04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8" name="Text Box 15">
          <a:extLst>
            <a:ext uri="{FF2B5EF4-FFF2-40B4-BE49-F238E27FC236}">
              <a16:creationId xmlns:a16="http://schemas.microsoft.com/office/drawing/2014/main" id="{00000000-0008-0000-04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89" name="Text Box 15">
          <a:extLst>
            <a:ext uri="{FF2B5EF4-FFF2-40B4-BE49-F238E27FC236}">
              <a16:creationId xmlns:a16="http://schemas.microsoft.com/office/drawing/2014/main" id="{00000000-0008-0000-04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90" name="Text Box 15">
          <a:extLst>
            <a:ext uri="{FF2B5EF4-FFF2-40B4-BE49-F238E27FC236}">
              <a16:creationId xmlns:a16="http://schemas.microsoft.com/office/drawing/2014/main" id="{00000000-0008-0000-04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91" name="Text Box 15">
          <a:extLst>
            <a:ext uri="{FF2B5EF4-FFF2-40B4-BE49-F238E27FC236}">
              <a16:creationId xmlns:a16="http://schemas.microsoft.com/office/drawing/2014/main" id="{00000000-0008-0000-04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2" name="Text Box 15">
          <a:extLst>
            <a:ext uri="{FF2B5EF4-FFF2-40B4-BE49-F238E27FC236}">
              <a16:creationId xmlns:a16="http://schemas.microsoft.com/office/drawing/2014/main" id="{00000000-0008-0000-04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3" name="Text Box 15">
          <a:extLst>
            <a:ext uri="{FF2B5EF4-FFF2-40B4-BE49-F238E27FC236}">
              <a16:creationId xmlns:a16="http://schemas.microsoft.com/office/drawing/2014/main" id="{00000000-0008-0000-04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4" name="Text Box 15">
          <a:extLst>
            <a:ext uri="{FF2B5EF4-FFF2-40B4-BE49-F238E27FC236}">
              <a16:creationId xmlns:a16="http://schemas.microsoft.com/office/drawing/2014/main" id="{00000000-0008-0000-04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5" name="Text Box 15">
          <a:extLst>
            <a:ext uri="{FF2B5EF4-FFF2-40B4-BE49-F238E27FC236}">
              <a16:creationId xmlns:a16="http://schemas.microsoft.com/office/drawing/2014/main" id="{00000000-0008-0000-04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6" name="Text Box 15">
          <a:extLst>
            <a:ext uri="{FF2B5EF4-FFF2-40B4-BE49-F238E27FC236}">
              <a16:creationId xmlns:a16="http://schemas.microsoft.com/office/drawing/2014/main" id="{00000000-0008-0000-04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7" name="Text Box 15">
          <a:extLst>
            <a:ext uri="{FF2B5EF4-FFF2-40B4-BE49-F238E27FC236}">
              <a16:creationId xmlns:a16="http://schemas.microsoft.com/office/drawing/2014/main" id="{00000000-0008-0000-04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98" name="Text Box 15">
          <a:extLst>
            <a:ext uri="{FF2B5EF4-FFF2-40B4-BE49-F238E27FC236}">
              <a16:creationId xmlns:a16="http://schemas.microsoft.com/office/drawing/2014/main" id="{00000000-0008-0000-04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99" name="Text Box 15">
          <a:extLst>
            <a:ext uri="{FF2B5EF4-FFF2-40B4-BE49-F238E27FC236}">
              <a16:creationId xmlns:a16="http://schemas.microsoft.com/office/drawing/2014/main" id="{00000000-0008-0000-04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0" name="Text Box 15">
          <a:extLst>
            <a:ext uri="{FF2B5EF4-FFF2-40B4-BE49-F238E27FC236}">
              <a16:creationId xmlns:a16="http://schemas.microsoft.com/office/drawing/2014/main" id="{00000000-0008-0000-04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01" name="Text Box 15">
          <a:extLst>
            <a:ext uri="{FF2B5EF4-FFF2-40B4-BE49-F238E27FC236}">
              <a16:creationId xmlns:a16="http://schemas.microsoft.com/office/drawing/2014/main" id="{00000000-0008-0000-04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02" name="Text Box 15">
          <a:extLst>
            <a:ext uri="{FF2B5EF4-FFF2-40B4-BE49-F238E27FC236}">
              <a16:creationId xmlns:a16="http://schemas.microsoft.com/office/drawing/2014/main" id="{00000000-0008-0000-04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3" name="Text Box 15">
          <a:extLst>
            <a:ext uri="{FF2B5EF4-FFF2-40B4-BE49-F238E27FC236}">
              <a16:creationId xmlns:a16="http://schemas.microsoft.com/office/drawing/2014/main" id="{00000000-0008-0000-04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4" name="Text Box 15">
          <a:extLst>
            <a:ext uri="{FF2B5EF4-FFF2-40B4-BE49-F238E27FC236}">
              <a16:creationId xmlns:a16="http://schemas.microsoft.com/office/drawing/2014/main" id="{00000000-0008-0000-04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5" name="Text Box 15">
          <a:extLst>
            <a:ext uri="{FF2B5EF4-FFF2-40B4-BE49-F238E27FC236}">
              <a16:creationId xmlns:a16="http://schemas.microsoft.com/office/drawing/2014/main" id="{00000000-0008-0000-04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6" name="Text Box 15">
          <a:extLst>
            <a:ext uri="{FF2B5EF4-FFF2-40B4-BE49-F238E27FC236}">
              <a16:creationId xmlns:a16="http://schemas.microsoft.com/office/drawing/2014/main" id="{00000000-0008-0000-04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7" name="Text Box 15">
          <a:extLst>
            <a:ext uri="{FF2B5EF4-FFF2-40B4-BE49-F238E27FC236}">
              <a16:creationId xmlns:a16="http://schemas.microsoft.com/office/drawing/2014/main" id="{00000000-0008-0000-04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8" name="Text Box 15">
          <a:extLst>
            <a:ext uri="{FF2B5EF4-FFF2-40B4-BE49-F238E27FC236}">
              <a16:creationId xmlns:a16="http://schemas.microsoft.com/office/drawing/2014/main" id="{00000000-0008-0000-04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09" name="Text Box 15">
          <a:extLst>
            <a:ext uri="{FF2B5EF4-FFF2-40B4-BE49-F238E27FC236}">
              <a16:creationId xmlns:a16="http://schemas.microsoft.com/office/drawing/2014/main" id="{00000000-0008-0000-04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0" name="Text Box 15">
          <a:extLst>
            <a:ext uri="{FF2B5EF4-FFF2-40B4-BE49-F238E27FC236}">
              <a16:creationId xmlns:a16="http://schemas.microsoft.com/office/drawing/2014/main" id="{00000000-0008-0000-04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1" name="Text Box 15">
          <a:extLst>
            <a:ext uri="{FF2B5EF4-FFF2-40B4-BE49-F238E27FC236}">
              <a16:creationId xmlns:a16="http://schemas.microsoft.com/office/drawing/2014/main" id="{00000000-0008-0000-04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2" name="Text Box 15">
          <a:extLst>
            <a:ext uri="{FF2B5EF4-FFF2-40B4-BE49-F238E27FC236}">
              <a16:creationId xmlns:a16="http://schemas.microsoft.com/office/drawing/2014/main" id="{00000000-0008-0000-04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3" name="Text Box 15">
          <a:extLst>
            <a:ext uri="{FF2B5EF4-FFF2-40B4-BE49-F238E27FC236}">
              <a16:creationId xmlns:a16="http://schemas.microsoft.com/office/drawing/2014/main" id="{00000000-0008-0000-04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4" name="Text Box 15">
          <a:extLst>
            <a:ext uri="{FF2B5EF4-FFF2-40B4-BE49-F238E27FC236}">
              <a16:creationId xmlns:a16="http://schemas.microsoft.com/office/drawing/2014/main" id="{00000000-0008-0000-04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5" name="Text Box 15">
          <a:extLst>
            <a:ext uri="{FF2B5EF4-FFF2-40B4-BE49-F238E27FC236}">
              <a16:creationId xmlns:a16="http://schemas.microsoft.com/office/drawing/2014/main" id="{00000000-0008-0000-04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6" name="Text Box 15">
          <a:extLst>
            <a:ext uri="{FF2B5EF4-FFF2-40B4-BE49-F238E27FC236}">
              <a16:creationId xmlns:a16="http://schemas.microsoft.com/office/drawing/2014/main" id="{00000000-0008-0000-04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17" name="Text Box 15">
          <a:extLst>
            <a:ext uri="{FF2B5EF4-FFF2-40B4-BE49-F238E27FC236}">
              <a16:creationId xmlns:a16="http://schemas.microsoft.com/office/drawing/2014/main" id="{00000000-0008-0000-04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18" name="Text Box 15">
          <a:extLst>
            <a:ext uri="{FF2B5EF4-FFF2-40B4-BE49-F238E27FC236}">
              <a16:creationId xmlns:a16="http://schemas.microsoft.com/office/drawing/2014/main" id="{00000000-0008-0000-04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19" name="Text Box 15">
          <a:extLst>
            <a:ext uri="{FF2B5EF4-FFF2-40B4-BE49-F238E27FC236}">
              <a16:creationId xmlns:a16="http://schemas.microsoft.com/office/drawing/2014/main" id="{00000000-0008-0000-04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20" name="Text Box 15">
          <a:extLst>
            <a:ext uri="{FF2B5EF4-FFF2-40B4-BE49-F238E27FC236}">
              <a16:creationId xmlns:a16="http://schemas.microsoft.com/office/drawing/2014/main" id="{00000000-0008-0000-04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1" name="Text Box 15">
          <a:extLst>
            <a:ext uri="{FF2B5EF4-FFF2-40B4-BE49-F238E27FC236}">
              <a16:creationId xmlns:a16="http://schemas.microsoft.com/office/drawing/2014/main" id="{00000000-0008-0000-04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2" name="Text Box 15">
          <a:extLst>
            <a:ext uri="{FF2B5EF4-FFF2-40B4-BE49-F238E27FC236}">
              <a16:creationId xmlns:a16="http://schemas.microsoft.com/office/drawing/2014/main" id="{00000000-0008-0000-04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3" name="Text Box 15">
          <a:extLst>
            <a:ext uri="{FF2B5EF4-FFF2-40B4-BE49-F238E27FC236}">
              <a16:creationId xmlns:a16="http://schemas.microsoft.com/office/drawing/2014/main" id="{00000000-0008-0000-04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4" name="Text Box 15">
          <a:extLst>
            <a:ext uri="{FF2B5EF4-FFF2-40B4-BE49-F238E27FC236}">
              <a16:creationId xmlns:a16="http://schemas.microsoft.com/office/drawing/2014/main" id="{00000000-0008-0000-04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5" name="Text Box 15">
          <a:extLst>
            <a:ext uri="{FF2B5EF4-FFF2-40B4-BE49-F238E27FC236}">
              <a16:creationId xmlns:a16="http://schemas.microsoft.com/office/drawing/2014/main" id="{00000000-0008-0000-04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6" name="Text Box 15">
          <a:extLst>
            <a:ext uri="{FF2B5EF4-FFF2-40B4-BE49-F238E27FC236}">
              <a16:creationId xmlns:a16="http://schemas.microsoft.com/office/drawing/2014/main" id="{00000000-0008-0000-04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27" name="Text Box 15">
          <a:extLst>
            <a:ext uri="{FF2B5EF4-FFF2-40B4-BE49-F238E27FC236}">
              <a16:creationId xmlns:a16="http://schemas.microsoft.com/office/drawing/2014/main" id="{00000000-0008-0000-04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28" name="Text Box 15">
          <a:extLst>
            <a:ext uri="{FF2B5EF4-FFF2-40B4-BE49-F238E27FC236}">
              <a16:creationId xmlns:a16="http://schemas.microsoft.com/office/drawing/2014/main" id="{00000000-0008-0000-04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29" name="Text Box 15">
          <a:extLst>
            <a:ext uri="{FF2B5EF4-FFF2-40B4-BE49-F238E27FC236}">
              <a16:creationId xmlns:a16="http://schemas.microsoft.com/office/drawing/2014/main" id="{00000000-0008-0000-04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0" name="Text Box 15">
          <a:extLst>
            <a:ext uri="{FF2B5EF4-FFF2-40B4-BE49-F238E27FC236}">
              <a16:creationId xmlns:a16="http://schemas.microsoft.com/office/drawing/2014/main" id="{00000000-0008-0000-04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1" name="Text Box 15">
          <a:extLst>
            <a:ext uri="{FF2B5EF4-FFF2-40B4-BE49-F238E27FC236}">
              <a16:creationId xmlns:a16="http://schemas.microsoft.com/office/drawing/2014/main" id="{00000000-0008-0000-04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2" name="Text Box 15">
          <a:extLst>
            <a:ext uri="{FF2B5EF4-FFF2-40B4-BE49-F238E27FC236}">
              <a16:creationId xmlns:a16="http://schemas.microsoft.com/office/drawing/2014/main" id="{00000000-0008-0000-04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3" name="Text Box 15">
          <a:extLst>
            <a:ext uri="{FF2B5EF4-FFF2-40B4-BE49-F238E27FC236}">
              <a16:creationId xmlns:a16="http://schemas.microsoft.com/office/drawing/2014/main" id="{00000000-0008-0000-04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4" name="Text Box 15">
          <a:extLst>
            <a:ext uri="{FF2B5EF4-FFF2-40B4-BE49-F238E27FC236}">
              <a16:creationId xmlns:a16="http://schemas.microsoft.com/office/drawing/2014/main" id="{00000000-0008-0000-04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35" name="Text Box 15">
          <a:extLst>
            <a:ext uri="{FF2B5EF4-FFF2-40B4-BE49-F238E27FC236}">
              <a16:creationId xmlns:a16="http://schemas.microsoft.com/office/drawing/2014/main" id="{00000000-0008-0000-04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36" name="Text Box 15">
          <a:extLst>
            <a:ext uri="{FF2B5EF4-FFF2-40B4-BE49-F238E27FC236}">
              <a16:creationId xmlns:a16="http://schemas.microsoft.com/office/drawing/2014/main" id="{00000000-0008-0000-04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7" name="Text Box 15">
          <a:extLst>
            <a:ext uri="{FF2B5EF4-FFF2-40B4-BE49-F238E27FC236}">
              <a16:creationId xmlns:a16="http://schemas.microsoft.com/office/drawing/2014/main" id="{00000000-0008-0000-04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38" name="Text Box 15">
          <a:extLst>
            <a:ext uri="{FF2B5EF4-FFF2-40B4-BE49-F238E27FC236}">
              <a16:creationId xmlns:a16="http://schemas.microsoft.com/office/drawing/2014/main" id="{00000000-0008-0000-04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39" name="Text Box 15">
          <a:extLst>
            <a:ext uri="{FF2B5EF4-FFF2-40B4-BE49-F238E27FC236}">
              <a16:creationId xmlns:a16="http://schemas.microsoft.com/office/drawing/2014/main" id="{00000000-0008-0000-04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0" name="Text Box 15">
          <a:extLst>
            <a:ext uri="{FF2B5EF4-FFF2-40B4-BE49-F238E27FC236}">
              <a16:creationId xmlns:a16="http://schemas.microsoft.com/office/drawing/2014/main" id="{00000000-0008-0000-04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1" name="Text Box 15">
          <a:extLst>
            <a:ext uri="{FF2B5EF4-FFF2-40B4-BE49-F238E27FC236}">
              <a16:creationId xmlns:a16="http://schemas.microsoft.com/office/drawing/2014/main" id="{00000000-0008-0000-04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2" name="Text Box 15">
          <a:extLst>
            <a:ext uri="{FF2B5EF4-FFF2-40B4-BE49-F238E27FC236}">
              <a16:creationId xmlns:a16="http://schemas.microsoft.com/office/drawing/2014/main" id="{00000000-0008-0000-04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3" name="Text Box 15">
          <a:extLst>
            <a:ext uri="{FF2B5EF4-FFF2-40B4-BE49-F238E27FC236}">
              <a16:creationId xmlns:a16="http://schemas.microsoft.com/office/drawing/2014/main" id="{00000000-0008-0000-04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4" name="Text Box 15">
          <a:extLst>
            <a:ext uri="{FF2B5EF4-FFF2-40B4-BE49-F238E27FC236}">
              <a16:creationId xmlns:a16="http://schemas.microsoft.com/office/drawing/2014/main" id="{00000000-0008-0000-04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5" name="Text Box 15">
          <a:extLst>
            <a:ext uri="{FF2B5EF4-FFF2-40B4-BE49-F238E27FC236}">
              <a16:creationId xmlns:a16="http://schemas.microsoft.com/office/drawing/2014/main" id="{00000000-0008-0000-04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46" name="Text Box 15">
          <a:extLst>
            <a:ext uri="{FF2B5EF4-FFF2-40B4-BE49-F238E27FC236}">
              <a16:creationId xmlns:a16="http://schemas.microsoft.com/office/drawing/2014/main" id="{00000000-0008-0000-04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47" name="Text Box 15">
          <a:extLst>
            <a:ext uri="{FF2B5EF4-FFF2-40B4-BE49-F238E27FC236}">
              <a16:creationId xmlns:a16="http://schemas.microsoft.com/office/drawing/2014/main" id="{00000000-0008-0000-04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48" name="Text Box 15">
          <a:extLst>
            <a:ext uri="{FF2B5EF4-FFF2-40B4-BE49-F238E27FC236}">
              <a16:creationId xmlns:a16="http://schemas.microsoft.com/office/drawing/2014/main" id="{00000000-0008-0000-04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49" name="Text Box 15">
          <a:extLst>
            <a:ext uri="{FF2B5EF4-FFF2-40B4-BE49-F238E27FC236}">
              <a16:creationId xmlns:a16="http://schemas.microsoft.com/office/drawing/2014/main" id="{00000000-0008-0000-04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50" name="Text Box 15">
          <a:extLst>
            <a:ext uri="{FF2B5EF4-FFF2-40B4-BE49-F238E27FC236}">
              <a16:creationId xmlns:a16="http://schemas.microsoft.com/office/drawing/2014/main" id="{00000000-0008-0000-04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51" name="Text Box 15">
          <a:extLst>
            <a:ext uri="{FF2B5EF4-FFF2-40B4-BE49-F238E27FC236}">
              <a16:creationId xmlns:a16="http://schemas.microsoft.com/office/drawing/2014/main" id="{00000000-0008-0000-04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52" name="Text Box 15">
          <a:extLst>
            <a:ext uri="{FF2B5EF4-FFF2-40B4-BE49-F238E27FC236}">
              <a16:creationId xmlns:a16="http://schemas.microsoft.com/office/drawing/2014/main" id="{00000000-0008-0000-04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3" name="Text Box 15">
          <a:extLst>
            <a:ext uri="{FF2B5EF4-FFF2-40B4-BE49-F238E27FC236}">
              <a16:creationId xmlns:a16="http://schemas.microsoft.com/office/drawing/2014/main" id="{00000000-0008-0000-04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4" name="Text Box 15">
          <a:extLst>
            <a:ext uri="{FF2B5EF4-FFF2-40B4-BE49-F238E27FC236}">
              <a16:creationId xmlns:a16="http://schemas.microsoft.com/office/drawing/2014/main" id="{00000000-0008-0000-04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55" name="Text Box 15">
          <a:extLst>
            <a:ext uri="{FF2B5EF4-FFF2-40B4-BE49-F238E27FC236}">
              <a16:creationId xmlns:a16="http://schemas.microsoft.com/office/drawing/2014/main" id="{00000000-0008-0000-04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56" name="Text Box 15">
          <a:extLst>
            <a:ext uri="{FF2B5EF4-FFF2-40B4-BE49-F238E27FC236}">
              <a16:creationId xmlns:a16="http://schemas.microsoft.com/office/drawing/2014/main" id="{00000000-0008-0000-04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7" name="Text Box 15">
          <a:extLst>
            <a:ext uri="{FF2B5EF4-FFF2-40B4-BE49-F238E27FC236}">
              <a16:creationId xmlns:a16="http://schemas.microsoft.com/office/drawing/2014/main" id="{00000000-0008-0000-04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8" name="Text Box 15">
          <a:extLst>
            <a:ext uri="{FF2B5EF4-FFF2-40B4-BE49-F238E27FC236}">
              <a16:creationId xmlns:a16="http://schemas.microsoft.com/office/drawing/2014/main" id="{00000000-0008-0000-04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9" name="Text Box 15">
          <a:extLst>
            <a:ext uri="{FF2B5EF4-FFF2-40B4-BE49-F238E27FC236}">
              <a16:creationId xmlns:a16="http://schemas.microsoft.com/office/drawing/2014/main" id="{00000000-0008-0000-04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60" name="Text Box 15">
          <a:extLst>
            <a:ext uri="{FF2B5EF4-FFF2-40B4-BE49-F238E27FC236}">
              <a16:creationId xmlns:a16="http://schemas.microsoft.com/office/drawing/2014/main" id="{00000000-0008-0000-04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61" name="Text Box 15">
          <a:extLst>
            <a:ext uri="{FF2B5EF4-FFF2-40B4-BE49-F238E27FC236}">
              <a16:creationId xmlns:a16="http://schemas.microsoft.com/office/drawing/2014/main" id="{00000000-0008-0000-04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62" name="Text Box 15">
          <a:extLst>
            <a:ext uri="{FF2B5EF4-FFF2-40B4-BE49-F238E27FC236}">
              <a16:creationId xmlns:a16="http://schemas.microsoft.com/office/drawing/2014/main" id="{00000000-0008-0000-04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63" name="Text Box 15">
          <a:extLst>
            <a:ext uri="{FF2B5EF4-FFF2-40B4-BE49-F238E27FC236}">
              <a16:creationId xmlns:a16="http://schemas.microsoft.com/office/drawing/2014/main" id="{00000000-0008-0000-04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4" name="Text Box 15">
          <a:extLst>
            <a:ext uri="{FF2B5EF4-FFF2-40B4-BE49-F238E27FC236}">
              <a16:creationId xmlns:a16="http://schemas.microsoft.com/office/drawing/2014/main" id="{00000000-0008-0000-04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5" name="Text Box 15">
          <a:extLst>
            <a:ext uri="{FF2B5EF4-FFF2-40B4-BE49-F238E27FC236}">
              <a16:creationId xmlns:a16="http://schemas.microsoft.com/office/drawing/2014/main" id="{00000000-0008-0000-04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6" name="Text Box 15">
          <a:extLst>
            <a:ext uri="{FF2B5EF4-FFF2-40B4-BE49-F238E27FC236}">
              <a16:creationId xmlns:a16="http://schemas.microsoft.com/office/drawing/2014/main" id="{00000000-0008-0000-04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7" name="Text Box 15">
          <a:extLst>
            <a:ext uri="{FF2B5EF4-FFF2-40B4-BE49-F238E27FC236}">
              <a16:creationId xmlns:a16="http://schemas.microsoft.com/office/drawing/2014/main" id="{00000000-0008-0000-04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8" name="Text Box 15">
          <a:extLst>
            <a:ext uri="{FF2B5EF4-FFF2-40B4-BE49-F238E27FC236}">
              <a16:creationId xmlns:a16="http://schemas.microsoft.com/office/drawing/2014/main" id="{00000000-0008-0000-04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9" name="Text Box 15">
          <a:extLst>
            <a:ext uri="{FF2B5EF4-FFF2-40B4-BE49-F238E27FC236}">
              <a16:creationId xmlns:a16="http://schemas.microsoft.com/office/drawing/2014/main" id="{00000000-0008-0000-04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70" name="Text Box 15">
          <a:extLst>
            <a:ext uri="{FF2B5EF4-FFF2-40B4-BE49-F238E27FC236}">
              <a16:creationId xmlns:a16="http://schemas.microsoft.com/office/drawing/2014/main" id="{00000000-0008-0000-04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1" name="Text Box 15">
          <a:extLst>
            <a:ext uri="{FF2B5EF4-FFF2-40B4-BE49-F238E27FC236}">
              <a16:creationId xmlns:a16="http://schemas.microsoft.com/office/drawing/2014/main" id="{00000000-0008-0000-04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2" name="Text Box 15">
          <a:extLst>
            <a:ext uri="{FF2B5EF4-FFF2-40B4-BE49-F238E27FC236}">
              <a16:creationId xmlns:a16="http://schemas.microsoft.com/office/drawing/2014/main" id="{00000000-0008-0000-04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73" name="Text Box 15">
          <a:extLst>
            <a:ext uri="{FF2B5EF4-FFF2-40B4-BE49-F238E27FC236}">
              <a16:creationId xmlns:a16="http://schemas.microsoft.com/office/drawing/2014/main" id="{00000000-0008-0000-04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74" name="Text Box 15">
          <a:extLst>
            <a:ext uri="{FF2B5EF4-FFF2-40B4-BE49-F238E27FC236}">
              <a16:creationId xmlns:a16="http://schemas.microsoft.com/office/drawing/2014/main" id="{00000000-0008-0000-04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5" name="Text Box 15">
          <a:extLst>
            <a:ext uri="{FF2B5EF4-FFF2-40B4-BE49-F238E27FC236}">
              <a16:creationId xmlns:a16="http://schemas.microsoft.com/office/drawing/2014/main" id="{00000000-0008-0000-04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6" name="Text Box 15">
          <a:extLst>
            <a:ext uri="{FF2B5EF4-FFF2-40B4-BE49-F238E27FC236}">
              <a16:creationId xmlns:a16="http://schemas.microsoft.com/office/drawing/2014/main" id="{00000000-0008-0000-04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7" name="Text Box 15">
          <a:extLst>
            <a:ext uri="{FF2B5EF4-FFF2-40B4-BE49-F238E27FC236}">
              <a16:creationId xmlns:a16="http://schemas.microsoft.com/office/drawing/2014/main" id="{00000000-0008-0000-04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8" name="Text Box 15">
          <a:extLst>
            <a:ext uri="{FF2B5EF4-FFF2-40B4-BE49-F238E27FC236}">
              <a16:creationId xmlns:a16="http://schemas.microsoft.com/office/drawing/2014/main" id="{00000000-0008-0000-04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9" name="Text Box 15">
          <a:extLst>
            <a:ext uri="{FF2B5EF4-FFF2-40B4-BE49-F238E27FC236}">
              <a16:creationId xmlns:a16="http://schemas.microsoft.com/office/drawing/2014/main" id="{00000000-0008-0000-04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80" name="Text Box 15">
          <a:extLst>
            <a:ext uri="{FF2B5EF4-FFF2-40B4-BE49-F238E27FC236}">
              <a16:creationId xmlns:a16="http://schemas.microsoft.com/office/drawing/2014/main" id="{00000000-0008-0000-04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81" name="Text Box 15">
          <a:extLst>
            <a:ext uri="{FF2B5EF4-FFF2-40B4-BE49-F238E27FC236}">
              <a16:creationId xmlns:a16="http://schemas.microsoft.com/office/drawing/2014/main" id="{00000000-0008-0000-04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2" name="Text Box 15">
          <a:extLst>
            <a:ext uri="{FF2B5EF4-FFF2-40B4-BE49-F238E27FC236}">
              <a16:creationId xmlns:a16="http://schemas.microsoft.com/office/drawing/2014/main" id="{00000000-0008-0000-04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3" name="Text Box 15">
          <a:extLst>
            <a:ext uri="{FF2B5EF4-FFF2-40B4-BE49-F238E27FC236}">
              <a16:creationId xmlns:a16="http://schemas.microsoft.com/office/drawing/2014/main" id="{00000000-0008-0000-04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4" name="Text Box 15">
          <a:extLst>
            <a:ext uri="{FF2B5EF4-FFF2-40B4-BE49-F238E27FC236}">
              <a16:creationId xmlns:a16="http://schemas.microsoft.com/office/drawing/2014/main" id="{00000000-0008-0000-04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5" name="Text Box 15">
          <a:extLst>
            <a:ext uri="{FF2B5EF4-FFF2-40B4-BE49-F238E27FC236}">
              <a16:creationId xmlns:a16="http://schemas.microsoft.com/office/drawing/2014/main" id="{00000000-0008-0000-04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6" name="Text Box 15">
          <a:extLst>
            <a:ext uri="{FF2B5EF4-FFF2-40B4-BE49-F238E27FC236}">
              <a16:creationId xmlns:a16="http://schemas.microsoft.com/office/drawing/2014/main" id="{00000000-0008-0000-04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7" name="Text Box 15">
          <a:extLst>
            <a:ext uri="{FF2B5EF4-FFF2-40B4-BE49-F238E27FC236}">
              <a16:creationId xmlns:a16="http://schemas.microsoft.com/office/drawing/2014/main" id="{00000000-0008-0000-04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88" name="Text Box 15">
          <a:extLst>
            <a:ext uri="{FF2B5EF4-FFF2-40B4-BE49-F238E27FC236}">
              <a16:creationId xmlns:a16="http://schemas.microsoft.com/office/drawing/2014/main" id="{00000000-0008-0000-04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89" name="Text Box 15">
          <a:extLst>
            <a:ext uri="{FF2B5EF4-FFF2-40B4-BE49-F238E27FC236}">
              <a16:creationId xmlns:a16="http://schemas.microsoft.com/office/drawing/2014/main" id="{00000000-0008-0000-04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0" name="Text Box 15">
          <a:extLst>
            <a:ext uri="{FF2B5EF4-FFF2-40B4-BE49-F238E27FC236}">
              <a16:creationId xmlns:a16="http://schemas.microsoft.com/office/drawing/2014/main" id="{00000000-0008-0000-04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91" name="Text Box 15">
          <a:extLst>
            <a:ext uri="{FF2B5EF4-FFF2-40B4-BE49-F238E27FC236}">
              <a16:creationId xmlns:a16="http://schemas.microsoft.com/office/drawing/2014/main" id="{00000000-0008-0000-04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92" name="Text Box 15">
          <a:extLst>
            <a:ext uri="{FF2B5EF4-FFF2-40B4-BE49-F238E27FC236}">
              <a16:creationId xmlns:a16="http://schemas.microsoft.com/office/drawing/2014/main" id="{00000000-0008-0000-04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3" name="Text Box 15">
          <a:extLst>
            <a:ext uri="{FF2B5EF4-FFF2-40B4-BE49-F238E27FC236}">
              <a16:creationId xmlns:a16="http://schemas.microsoft.com/office/drawing/2014/main" id="{00000000-0008-0000-04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4" name="Text Box 15">
          <a:extLst>
            <a:ext uri="{FF2B5EF4-FFF2-40B4-BE49-F238E27FC236}">
              <a16:creationId xmlns:a16="http://schemas.microsoft.com/office/drawing/2014/main" id="{00000000-0008-0000-04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5" name="Text Box 15">
          <a:extLst>
            <a:ext uri="{FF2B5EF4-FFF2-40B4-BE49-F238E27FC236}">
              <a16:creationId xmlns:a16="http://schemas.microsoft.com/office/drawing/2014/main" id="{00000000-0008-0000-04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6" name="Text Box 15">
          <a:extLst>
            <a:ext uri="{FF2B5EF4-FFF2-40B4-BE49-F238E27FC236}">
              <a16:creationId xmlns:a16="http://schemas.microsoft.com/office/drawing/2014/main" id="{00000000-0008-0000-04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7" name="Text Box 15">
          <a:extLst>
            <a:ext uri="{FF2B5EF4-FFF2-40B4-BE49-F238E27FC236}">
              <a16:creationId xmlns:a16="http://schemas.microsoft.com/office/drawing/2014/main" id="{00000000-0008-0000-04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8" name="Text Box 15">
          <a:extLst>
            <a:ext uri="{FF2B5EF4-FFF2-40B4-BE49-F238E27FC236}">
              <a16:creationId xmlns:a16="http://schemas.microsoft.com/office/drawing/2014/main" id="{00000000-0008-0000-04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99" name="Text Box 15">
          <a:extLst>
            <a:ext uri="{FF2B5EF4-FFF2-40B4-BE49-F238E27FC236}">
              <a16:creationId xmlns:a16="http://schemas.microsoft.com/office/drawing/2014/main" id="{00000000-0008-0000-04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0" name="Text Box 15">
          <a:extLst>
            <a:ext uri="{FF2B5EF4-FFF2-40B4-BE49-F238E27FC236}">
              <a16:creationId xmlns:a16="http://schemas.microsoft.com/office/drawing/2014/main" id="{00000000-0008-0000-04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1" name="Text Box 15">
          <a:extLst>
            <a:ext uri="{FF2B5EF4-FFF2-40B4-BE49-F238E27FC236}">
              <a16:creationId xmlns:a16="http://schemas.microsoft.com/office/drawing/2014/main" id="{00000000-0008-0000-04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2" name="Text Box 15">
          <a:extLst>
            <a:ext uri="{FF2B5EF4-FFF2-40B4-BE49-F238E27FC236}">
              <a16:creationId xmlns:a16="http://schemas.microsoft.com/office/drawing/2014/main" id="{00000000-0008-0000-04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3" name="Text Box 15">
          <a:extLst>
            <a:ext uri="{FF2B5EF4-FFF2-40B4-BE49-F238E27FC236}">
              <a16:creationId xmlns:a16="http://schemas.microsoft.com/office/drawing/2014/main" id="{00000000-0008-0000-04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4" name="Text Box 15">
          <a:extLst>
            <a:ext uri="{FF2B5EF4-FFF2-40B4-BE49-F238E27FC236}">
              <a16:creationId xmlns:a16="http://schemas.microsoft.com/office/drawing/2014/main" id="{00000000-0008-0000-04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5" name="Text Box 15">
          <a:extLst>
            <a:ext uri="{FF2B5EF4-FFF2-40B4-BE49-F238E27FC236}">
              <a16:creationId xmlns:a16="http://schemas.microsoft.com/office/drawing/2014/main" id="{00000000-0008-0000-04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6" name="Text Box 15">
          <a:extLst>
            <a:ext uri="{FF2B5EF4-FFF2-40B4-BE49-F238E27FC236}">
              <a16:creationId xmlns:a16="http://schemas.microsoft.com/office/drawing/2014/main" id="{00000000-0008-0000-04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07" name="Text Box 15">
          <a:extLst>
            <a:ext uri="{FF2B5EF4-FFF2-40B4-BE49-F238E27FC236}">
              <a16:creationId xmlns:a16="http://schemas.microsoft.com/office/drawing/2014/main" id="{00000000-0008-0000-04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08" name="Text Box 15">
          <a:extLst>
            <a:ext uri="{FF2B5EF4-FFF2-40B4-BE49-F238E27FC236}">
              <a16:creationId xmlns:a16="http://schemas.microsoft.com/office/drawing/2014/main" id="{00000000-0008-0000-04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09" name="Text Box 15">
          <a:extLst>
            <a:ext uri="{FF2B5EF4-FFF2-40B4-BE49-F238E27FC236}">
              <a16:creationId xmlns:a16="http://schemas.microsoft.com/office/drawing/2014/main" id="{00000000-0008-0000-04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10" name="Text Box 15">
          <a:extLst>
            <a:ext uri="{FF2B5EF4-FFF2-40B4-BE49-F238E27FC236}">
              <a16:creationId xmlns:a16="http://schemas.microsoft.com/office/drawing/2014/main" id="{00000000-0008-0000-04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1" name="Text Box 15">
          <a:extLst>
            <a:ext uri="{FF2B5EF4-FFF2-40B4-BE49-F238E27FC236}">
              <a16:creationId xmlns:a16="http://schemas.microsoft.com/office/drawing/2014/main" id="{00000000-0008-0000-04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2" name="Text Box 15">
          <a:extLst>
            <a:ext uri="{FF2B5EF4-FFF2-40B4-BE49-F238E27FC236}">
              <a16:creationId xmlns:a16="http://schemas.microsoft.com/office/drawing/2014/main" id="{00000000-0008-0000-04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3" name="Text Box 15">
          <a:extLst>
            <a:ext uri="{FF2B5EF4-FFF2-40B4-BE49-F238E27FC236}">
              <a16:creationId xmlns:a16="http://schemas.microsoft.com/office/drawing/2014/main" id="{00000000-0008-0000-04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4" name="Text Box 15">
          <a:extLst>
            <a:ext uri="{FF2B5EF4-FFF2-40B4-BE49-F238E27FC236}">
              <a16:creationId xmlns:a16="http://schemas.microsoft.com/office/drawing/2014/main" id="{00000000-0008-0000-04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5" name="Text Box 15">
          <a:extLst>
            <a:ext uri="{FF2B5EF4-FFF2-40B4-BE49-F238E27FC236}">
              <a16:creationId xmlns:a16="http://schemas.microsoft.com/office/drawing/2014/main" id="{00000000-0008-0000-04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6" name="Text Box 15">
          <a:extLst>
            <a:ext uri="{FF2B5EF4-FFF2-40B4-BE49-F238E27FC236}">
              <a16:creationId xmlns:a16="http://schemas.microsoft.com/office/drawing/2014/main" id="{00000000-0008-0000-04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17" name="Text Box 15">
          <a:extLst>
            <a:ext uri="{FF2B5EF4-FFF2-40B4-BE49-F238E27FC236}">
              <a16:creationId xmlns:a16="http://schemas.microsoft.com/office/drawing/2014/main" id="{00000000-0008-0000-04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18" name="Text Box 15">
          <a:extLst>
            <a:ext uri="{FF2B5EF4-FFF2-40B4-BE49-F238E27FC236}">
              <a16:creationId xmlns:a16="http://schemas.microsoft.com/office/drawing/2014/main" id="{00000000-0008-0000-04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19" name="Text Box 15">
          <a:extLst>
            <a:ext uri="{FF2B5EF4-FFF2-40B4-BE49-F238E27FC236}">
              <a16:creationId xmlns:a16="http://schemas.microsoft.com/office/drawing/2014/main" id="{00000000-0008-0000-04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0" name="Text Box 15">
          <a:extLst>
            <a:ext uri="{FF2B5EF4-FFF2-40B4-BE49-F238E27FC236}">
              <a16:creationId xmlns:a16="http://schemas.microsoft.com/office/drawing/2014/main" id="{00000000-0008-0000-04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1" name="Text Box 15">
          <a:extLst>
            <a:ext uri="{FF2B5EF4-FFF2-40B4-BE49-F238E27FC236}">
              <a16:creationId xmlns:a16="http://schemas.microsoft.com/office/drawing/2014/main" id="{00000000-0008-0000-04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2" name="Text Box 15">
          <a:extLst>
            <a:ext uri="{FF2B5EF4-FFF2-40B4-BE49-F238E27FC236}">
              <a16:creationId xmlns:a16="http://schemas.microsoft.com/office/drawing/2014/main" id="{00000000-0008-0000-04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3" name="Text Box 15">
          <a:extLst>
            <a:ext uri="{FF2B5EF4-FFF2-40B4-BE49-F238E27FC236}">
              <a16:creationId xmlns:a16="http://schemas.microsoft.com/office/drawing/2014/main" id="{00000000-0008-0000-04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4" name="Text Box 15">
          <a:extLst>
            <a:ext uri="{FF2B5EF4-FFF2-40B4-BE49-F238E27FC236}">
              <a16:creationId xmlns:a16="http://schemas.microsoft.com/office/drawing/2014/main" id="{00000000-0008-0000-04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25" name="Text Box 15">
          <a:extLst>
            <a:ext uri="{FF2B5EF4-FFF2-40B4-BE49-F238E27FC236}">
              <a16:creationId xmlns:a16="http://schemas.microsoft.com/office/drawing/2014/main" id="{00000000-0008-0000-04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26" name="Text Box 15">
          <a:extLst>
            <a:ext uri="{FF2B5EF4-FFF2-40B4-BE49-F238E27FC236}">
              <a16:creationId xmlns:a16="http://schemas.microsoft.com/office/drawing/2014/main" id="{00000000-0008-0000-04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7" name="Text Box 15">
          <a:extLst>
            <a:ext uri="{FF2B5EF4-FFF2-40B4-BE49-F238E27FC236}">
              <a16:creationId xmlns:a16="http://schemas.microsoft.com/office/drawing/2014/main" id="{00000000-0008-0000-04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28" name="Text Box 15">
          <a:extLst>
            <a:ext uri="{FF2B5EF4-FFF2-40B4-BE49-F238E27FC236}">
              <a16:creationId xmlns:a16="http://schemas.microsoft.com/office/drawing/2014/main" id="{00000000-0008-0000-04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29" name="Text Box 15">
          <a:extLst>
            <a:ext uri="{FF2B5EF4-FFF2-40B4-BE49-F238E27FC236}">
              <a16:creationId xmlns:a16="http://schemas.microsoft.com/office/drawing/2014/main" id="{00000000-0008-0000-04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30" name="Text Box 15">
          <a:extLst>
            <a:ext uri="{FF2B5EF4-FFF2-40B4-BE49-F238E27FC236}">
              <a16:creationId xmlns:a16="http://schemas.microsoft.com/office/drawing/2014/main" id="{00000000-0008-0000-04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31" name="Text Box 15">
          <a:extLst>
            <a:ext uri="{FF2B5EF4-FFF2-40B4-BE49-F238E27FC236}">
              <a16:creationId xmlns:a16="http://schemas.microsoft.com/office/drawing/2014/main" id="{00000000-0008-0000-04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32" name="Text Box 15">
          <a:extLst>
            <a:ext uri="{FF2B5EF4-FFF2-40B4-BE49-F238E27FC236}">
              <a16:creationId xmlns:a16="http://schemas.microsoft.com/office/drawing/2014/main" id="{00000000-0008-0000-04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33" name="Text Box 15">
          <a:extLst>
            <a:ext uri="{FF2B5EF4-FFF2-40B4-BE49-F238E27FC236}">
              <a16:creationId xmlns:a16="http://schemas.microsoft.com/office/drawing/2014/main" id="{00000000-0008-0000-04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34" name="Text Box 15">
          <a:extLst>
            <a:ext uri="{FF2B5EF4-FFF2-40B4-BE49-F238E27FC236}">
              <a16:creationId xmlns:a16="http://schemas.microsoft.com/office/drawing/2014/main" id="{00000000-0008-0000-04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35" name="Text Box 15">
          <a:extLst>
            <a:ext uri="{FF2B5EF4-FFF2-40B4-BE49-F238E27FC236}">
              <a16:creationId xmlns:a16="http://schemas.microsoft.com/office/drawing/2014/main" id="{00000000-0008-0000-04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36" name="Text Box 15">
          <a:extLst>
            <a:ext uri="{FF2B5EF4-FFF2-40B4-BE49-F238E27FC236}">
              <a16:creationId xmlns:a16="http://schemas.microsoft.com/office/drawing/2014/main" id="{00000000-0008-0000-04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37" name="Text Box 15">
          <a:extLst>
            <a:ext uri="{FF2B5EF4-FFF2-40B4-BE49-F238E27FC236}">
              <a16:creationId xmlns:a16="http://schemas.microsoft.com/office/drawing/2014/main" id="{00000000-0008-0000-04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38" name="Text Box 15">
          <a:extLst>
            <a:ext uri="{FF2B5EF4-FFF2-40B4-BE49-F238E27FC236}">
              <a16:creationId xmlns:a16="http://schemas.microsoft.com/office/drawing/2014/main" id="{00000000-0008-0000-04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39" name="Text Box 15">
          <a:extLst>
            <a:ext uri="{FF2B5EF4-FFF2-40B4-BE49-F238E27FC236}">
              <a16:creationId xmlns:a16="http://schemas.microsoft.com/office/drawing/2014/main" id="{00000000-0008-0000-04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40" name="Text Box 15">
          <a:extLst>
            <a:ext uri="{FF2B5EF4-FFF2-40B4-BE49-F238E27FC236}">
              <a16:creationId xmlns:a16="http://schemas.microsoft.com/office/drawing/2014/main" id="{00000000-0008-0000-04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41" name="Text Box 15">
          <a:extLst>
            <a:ext uri="{FF2B5EF4-FFF2-40B4-BE49-F238E27FC236}">
              <a16:creationId xmlns:a16="http://schemas.microsoft.com/office/drawing/2014/main" id="{00000000-0008-0000-04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42" name="Text Box 15">
          <a:extLst>
            <a:ext uri="{FF2B5EF4-FFF2-40B4-BE49-F238E27FC236}">
              <a16:creationId xmlns:a16="http://schemas.microsoft.com/office/drawing/2014/main" id="{00000000-0008-0000-04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43" name="Text Box 15">
          <a:extLst>
            <a:ext uri="{FF2B5EF4-FFF2-40B4-BE49-F238E27FC236}">
              <a16:creationId xmlns:a16="http://schemas.microsoft.com/office/drawing/2014/main" id="{00000000-0008-0000-04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44" name="Text Box 15">
          <a:extLst>
            <a:ext uri="{FF2B5EF4-FFF2-40B4-BE49-F238E27FC236}">
              <a16:creationId xmlns:a16="http://schemas.microsoft.com/office/drawing/2014/main" id="{00000000-0008-0000-04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45" name="Text Box 15">
          <a:extLst>
            <a:ext uri="{FF2B5EF4-FFF2-40B4-BE49-F238E27FC236}">
              <a16:creationId xmlns:a16="http://schemas.microsoft.com/office/drawing/2014/main" id="{00000000-0008-0000-04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46" name="Text Box 15">
          <a:extLst>
            <a:ext uri="{FF2B5EF4-FFF2-40B4-BE49-F238E27FC236}">
              <a16:creationId xmlns:a16="http://schemas.microsoft.com/office/drawing/2014/main" id="{00000000-0008-0000-04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47" name="Text Box 15">
          <a:extLst>
            <a:ext uri="{FF2B5EF4-FFF2-40B4-BE49-F238E27FC236}">
              <a16:creationId xmlns:a16="http://schemas.microsoft.com/office/drawing/2014/main" id="{00000000-0008-0000-04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48" name="Text Box 15">
          <a:extLst>
            <a:ext uri="{FF2B5EF4-FFF2-40B4-BE49-F238E27FC236}">
              <a16:creationId xmlns:a16="http://schemas.microsoft.com/office/drawing/2014/main" id="{00000000-0008-0000-04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49" name="Text Box 15">
          <a:extLst>
            <a:ext uri="{FF2B5EF4-FFF2-40B4-BE49-F238E27FC236}">
              <a16:creationId xmlns:a16="http://schemas.microsoft.com/office/drawing/2014/main" id="{00000000-0008-0000-04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50" name="Text Box 15">
          <a:extLst>
            <a:ext uri="{FF2B5EF4-FFF2-40B4-BE49-F238E27FC236}">
              <a16:creationId xmlns:a16="http://schemas.microsoft.com/office/drawing/2014/main" id="{00000000-0008-0000-04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51" name="Text Box 15">
          <a:extLst>
            <a:ext uri="{FF2B5EF4-FFF2-40B4-BE49-F238E27FC236}">
              <a16:creationId xmlns:a16="http://schemas.microsoft.com/office/drawing/2014/main" id="{00000000-0008-0000-04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52" name="Text Box 15">
          <a:extLst>
            <a:ext uri="{FF2B5EF4-FFF2-40B4-BE49-F238E27FC236}">
              <a16:creationId xmlns:a16="http://schemas.microsoft.com/office/drawing/2014/main" id="{00000000-0008-0000-04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53" name="Text Box 15">
          <a:extLst>
            <a:ext uri="{FF2B5EF4-FFF2-40B4-BE49-F238E27FC236}">
              <a16:creationId xmlns:a16="http://schemas.microsoft.com/office/drawing/2014/main" id="{00000000-0008-0000-04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54" name="Text Box 15">
          <a:extLst>
            <a:ext uri="{FF2B5EF4-FFF2-40B4-BE49-F238E27FC236}">
              <a16:creationId xmlns:a16="http://schemas.microsoft.com/office/drawing/2014/main" id="{00000000-0008-0000-04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55" name="Text Box 15">
          <a:extLst>
            <a:ext uri="{FF2B5EF4-FFF2-40B4-BE49-F238E27FC236}">
              <a16:creationId xmlns:a16="http://schemas.microsoft.com/office/drawing/2014/main" id="{00000000-0008-0000-04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56" name="Text Box 15">
          <a:extLst>
            <a:ext uri="{FF2B5EF4-FFF2-40B4-BE49-F238E27FC236}">
              <a16:creationId xmlns:a16="http://schemas.microsoft.com/office/drawing/2014/main" id="{00000000-0008-0000-04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57" name="Text Box 15">
          <a:extLst>
            <a:ext uri="{FF2B5EF4-FFF2-40B4-BE49-F238E27FC236}">
              <a16:creationId xmlns:a16="http://schemas.microsoft.com/office/drawing/2014/main" id="{00000000-0008-0000-04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58" name="Text Box 15">
          <a:extLst>
            <a:ext uri="{FF2B5EF4-FFF2-40B4-BE49-F238E27FC236}">
              <a16:creationId xmlns:a16="http://schemas.microsoft.com/office/drawing/2014/main" id="{00000000-0008-0000-04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59" name="Text Box 15">
          <a:extLst>
            <a:ext uri="{FF2B5EF4-FFF2-40B4-BE49-F238E27FC236}">
              <a16:creationId xmlns:a16="http://schemas.microsoft.com/office/drawing/2014/main" id="{00000000-0008-0000-04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60" name="Text Box 15">
          <a:extLst>
            <a:ext uri="{FF2B5EF4-FFF2-40B4-BE49-F238E27FC236}">
              <a16:creationId xmlns:a16="http://schemas.microsoft.com/office/drawing/2014/main" id="{00000000-0008-0000-04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1" name="Text Box 15">
          <a:extLst>
            <a:ext uri="{FF2B5EF4-FFF2-40B4-BE49-F238E27FC236}">
              <a16:creationId xmlns:a16="http://schemas.microsoft.com/office/drawing/2014/main" id="{00000000-0008-0000-04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2" name="Text Box 15">
          <a:extLst>
            <a:ext uri="{FF2B5EF4-FFF2-40B4-BE49-F238E27FC236}">
              <a16:creationId xmlns:a16="http://schemas.microsoft.com/office/drawing/2014/main" id="{00000000-0008-0000-04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63" name="Text Box 15">
          <a:extLst>
            <a:ext uri="{FF2B5EF4-FFF2-40B4-BE49-F238E27FC236}">
              <a16:creationId xmlns:a16="http://schemas.microsoft.com/office/drawing/2014/main" id="{00000000-0008-0000-04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64" name="Text Box 15">
          <a:extLst>
            <a:ext uri="{FF2B5EF4-FFF2-40B4-BE49-F238E27FC236}">
              <a16:creationId xmlns:a16="http://schemas.microsoft.com/office/drawing/2014/main" id="{00000000-0008-0000-04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5" name="Text Box 15">
          <a:extLst>
            <a:ext uri="{FF2B5EF4-FFF2-40B4-BE49-F238E27FC236}">
              <a16:creationId xmlns:a16="http://schemas.microsoft.com/office/drawing/2014/main" id="{00000000-0008-0000-04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6" name="Text Box 15">
          <a:extLst>
            <a:ext uri="{FF2B5EF4-FFF2-40B4-BE49-F238E27FC236}">
              <a16:creationId xmlns:a16="http://schemas.microsoft.com/office/drawing/2014/main" id="{00000000-0008-0000-04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7" name="Text Box 15">
          <a:extLst>
            <a:ext uri="{FF2B5EF4-FFF2-40B4-BE49-F238E27FC236}">
              <a16:creationId xmlns:a16="http://schemas.microsoft.com/office/drawing/2014/main" id="{00000000-0008-0000-04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8" name="Text Box 15">
          <a:extLst>
            <a:ext uri="{FF2B5EF4-FFF2-40B4-BE49-F238E27FC236}">
              <a16:creationId xmlns:a16="http://schemas.microsoft.com/office/drawing/2014/main" id="{00000000-0008-0000-04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69" name="Text Box 15">
          <a:extLst>
            <a:ext uri="{FF2B5EF4-FFF2-40B4-BE49-F238E27FC236}">
              <a16:creationId xmlns:a16="http://schemas.microsoft.com/office/drawing/2014/main" id="{00000000-0008-0000-04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70" name="Text Box 15">
          <a:extLst>
            <a:ext uri="{FF2B5EF4-FFF2-40B4-BE49-F238E27FC236}">
              <a16:creationId xmlns:a16="http://schemas.microsoft.com/office/drawing/2014/main" id="{00000000-0008-0000-04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71" name="Text Box 15">
          <a:extLst>
            <a:ext uri="{FF2B5EF4-FFF2-40B4-BE49-F238E27FC236}">
              <a16:creationId xmlns:a16="http://schemas.microsoft.com/office/drawing/2014/main" id="{00000000-0008-0000-04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2" name="Text Box 15">
          <a:extLst>
            <a:ext uri="{FF2B5EF4-FFF2-40B4-BE49-F238E27FC236}">
              <a16:creationId xmlns:a16="http://schemas.microsoft.com/office/drawing/2014/main" id="{00000000-0008-0000-04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3" name="Text Box 15">
          <a:extLst>
            <a:ext uri="{FF2B5EF4-FFF2-40B4-BE49-F238E27FC236}">
              <a16:creationId xmlns:a16="http://schemas.microsoft.com/office/drawing/2014/main" id="{00000000-0008-0000-04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4" name="Text Box 15">
          <a:extLst>
            <a:ext uri="{FF2B5EF4-FFF2-40B4-BE49-F238E27FC236}">
              <a16:creationId xmlns:a16="http://schemas.microsoft.com/office/drawing/2014/main" id="{00000000-0008-0000-04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5" name="Text Box 15">
          <a:extLst>
            <a:ext uri="{FF2B5EF4-FFF2-40B4-BE49-F238E27FC236}">
              <a16:creationId xmlns:a16="http://schemas.microsoft.com/office/drawing/2014/main" id="{00000000-0008-0000-04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6" name="Text Box 15">
          <a:extLst>
            <a:ext uri="{FF2B5EF4-FFF2-40B4-BE49-F238E27FC236}">
              <a16:creationId xmlns:a16="http://schemas.microsoft.com/office/drawing/2014/main" id="{00000000-0008-0000-04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7" name="Text Box 15">
          <a:extLst>
            <a:ext uri="{FF2B5EF4-FFF2-40B4-BE49-F238E27FC236}">
              <a16:creationId xmlns:a16="http://schemas.microsoft.com/office/drawing/2014/main" id="{00000000-0008-0000-04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78" name="Text Box 15">
          <a:extLst>
            <a:ext uri="{FF2B5EF4-FFF2-40B4-BE49-F238E27FC236}">
              <a16:creationId xmlns:a16="http://schemas.microsoft.com/office/drawing/2014/main" id="{00000000-0008-0000-04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79" name="Text Box 15">
          <a:extLst>
            <a:ext uri="{FF2B5EF4-FFF2-40B4-BE49-F238E27FC236}">
              <a16:creationId xmlns:a16="http://schemas.microsoft.com/office/drawing/2014/main" id="{00000000-0008-0000-04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0" name="Text Box 15">
          <a:extLst>
            <a:ext uri="{FF2B5EF4-FFF2-40B4-BE49-F238E27FC236}">
              <a16:creationId xmlns:a16="http://schemas.microsoft.com/office/drawing/2014/main" id="{00000000-0008-0000-04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81" name="Text Box 15">
          <a:extLst>
            <a:ext uri="{FF2B5EF4-FFF2-40B4-BE49-F238E27FC236}">
              <a16:creationId xmlns:a16="http://schemas.microsoft.com/office/drawing/2014/main" id="{00000000-0008-0000-04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82" name="Text Box 15">
          <a:extLst>
            <a:ext uri="{FF2B5EF4-FFF2-40B4-BE49-F238E27FC236}">
              <a16:creationId xmlns:a16="http://schemas.microsoft.com/office/drawing/2014/main" id="{00000000-0008-0000-04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3" name="Text Box 15">
          <a:extLst>
            <a:ext uri="{FF2B5EF4-FFF2-40B4-BE49-F238E27FC236}">
              <a16:creationId xmlns:a16="http://schemas.microsoft.com/office/drawing/2014/main" id="{00000000-0008-0000-04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4" name="Text Box 15">
          <a:extLst>
            <a:ext uri="{FF2B5EF4-FFF2-40B4-BE49-F238E27FC236}">
              <a16:creationId xmlns:a16="http://schemas.microsoft.com/office/drawing/2014/main" id="{00000000-0008-0000-04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5" name="Text Box 15">
          <a:extLst>
            <a:ext uri="{FF2B5EF4-FFF2-40B4-BE49-F238E27FC236}">
              <a16:creationId xmlns:a16="http://schemas.microsoft.com/office/drawing/2014/main" id="{00000000-0008-0000-04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6" name="Text Box 15">
          <a:extLst>
            <a:ext uri="{FF2B5EF4-FFF2-40B4-BE49-F238E27FC236}">
              <a16:creationId xmlns:a16="http://schemas.microsoft.com/office/drawing/2014/main" id="{00000000-0008-0000-04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7" name="Text Box 15">
          <a:extLst>
            <a:ext uri="{FF2B5EF4-FFF2-40B4-BE49-F238E27FC236}">
              <a16:creationId xmlns:a16="http://schemas.microsoft.com/office/drawing/2014/main" id="{00000000-0008-0000-04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8" name="Text Box 15">
          <a:extLst>
            <a:ext uri="{FF2B5EF4-FFF2-40B4-BE49-F238E27FC236}">
              <a16:creationId xmlns:a16="http://schemas.microsoft.com/office/drawing/2014/main" id="{00000000-0008-0000-04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89" name="Text Box 15">
          <a:extLst>
            <a:ext uri="{FF2B5EF4-FFF2-40B4-BE49-F238E27FC236}">
              <a16:creationId xmlns:a16="http://schemas.microsoft.com/office/drawing/2014/main" id="{00000000-0008-0000-04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0" name="Text Box 15">
          <a:extLst>
            <a:ext uri="{FF2B5EF4-FFF2-40B4-BE49-F238E27FC236}">
              <a16:creationId xmlns:a16="http://schemas.microsoft.com/office/drawing/2014/main" id="{00000000-0008-0000-04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1" name="Text Box 15">
          <a:extLst>
            <a:ext uri="{FF2B5EF4-FFF2-40B4-BE49-F238E27FC236}">
              <a16:creationId xmlns:a16="http://schemas.microsoft.com/office/drawing/2014/main" id="{00000000-0008-0000-04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2" name="Text Box 15">
          <a:extLst>
            <a:ext uri="{FF2B5EF4-FFF2-40B4-BE49-F238E27FC236}">
              <a16:creationId xmlns:a16="http://schemas.microsoft.com/office/drawing/2014/main" id="{00000000-0008-0000-04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3" name="Text Box 15">
          <a:extLst>
            <a:ext uri="{FF2B5EF4-FFF2-40B4-BE49-F238E27FC236}">
              <a16:creationId xmlns:a16="http://schemas.microsoft.com/office/drawing/2014/main" id="{00000000-0008-0000-04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4" name="Text Box 15">
          <a:extLst>
            <a:ext uri="{FF2B5EF4-FFF2-40B4-BE49-F238E27FC236}">
              <a16:creationId xmlns:a16="http://schemas.microsoft.com/office/drawing/2014/main" id="{00000000-0008-0000-04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5" name="Text Box 15">
          <a:extLst>
            <a:ext uri="{FF2B5EF4-FFF2-40B4-BE49-F238E27FC236}">
              <a16:creationId xmlns:a16="http://schemas.microsoft.com/office/drawing/2014/main" id="{00000000-0008-0000-04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6" name="Text Box 15">
          <a:extLst>
            <a:ext uri="{FF2B5EF4-FFF2-40B4-BE49-F238E27FC236}">
              <a16:creationId xmlns:a16="http://schemas.microsoft.com/office/drawing/2014/main" id="{00000000-0008-0000-04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97" name="Text Box 15">
          <a:extLst>
            <a:ext uri="{FF2B5EF4-FFF2-40B4-BE49-F238E27FC236}">
              <a16:creationId xmlns:a16="http://schemas.microsoft.com/office/drawing/2014/main" id="{00000000-0008-0000-04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498" name="Text Box 15">
          <a:extLst>
            <a:ext uri="{FF2B5EF4-FFF2-40B4-BE49-F238E27FC236}">
              <a16:creationId xmlns:a16="http://schemas.microsoft.com/office/drawing/2014/main" id="{00000000-0008-0000-04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499" name="Text Box 15">
          <a:extLst>
            <a:ext uri="{FF2B5EF4-FFF2-40B4-BE49-F238E27FC236}">
              <a16:creationId xmlns:a16="http://schemas.microsoft.com/office/drawing/2014/main" id="{00000000-0008-0000-04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00" name="Text Box 15">
          <a:extLst>
            <a:ext uri="{FF2B5EF4-FFF2-40B4-BE49-F238E27FC236}">
              <a16:creationId xmlns:a16="http://schemas.microsoft.com/office/drawing/2014/main" id="{00000000-0008-0000-04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1" name="Text Box 15">
          <a:extLst>
            <a:ext uri="{FF2B5EF4-FFF2-40B4-BE49-F238E27FC236}">
              <a16:creationId xmlns:a16="http://schemas.microsoft.com/office/drawing/2014/main" id="{00000000-0008-0000-04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2" name="Text Box 15">
          <a:extLst>
            <a:ext uri="{FF2B5EF4-FFF2-40B4-BE49-F238E27FC236}">
              <a16:creationId xmlns:a16="http://schemas.microsoft.com/office/drawing/2014/main" id="{00000000-0008-0000-04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3" name="Text Box 15">
          <a:extLst>
            <a:ext uri="{FF2B5EF4-FFF2-40B4-BE49-F238E27FC236}">
              <a16:creationId xmlns:a16="http://schemas.microsoft.com/office/drawing/2014/main" id="{00000000-0008-0000-04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4" name="Text Box 15">
          <a:extLst>
            <a:ext uri="{FF2B5EF4-FFF2-40B4-BE49-F238E27FC236}">
              <a16:creationId xmlns:a16="http://schemas.microsoft.com/office/drawing/2014/main" id="{00000000-0008-0000-04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5" name="Text Box 15">
          <a:extLst>
            <a:ext uri="{FF2B5EF4-FFF2-40B4-BE49-F238E27FC236}">
              <a16:creationId xmlns:a16="http://schemas.microsoft.com/office/drawing/2014/main" id="{00000000-0008-0000-04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6" name="Text Box 15">
          <a:extLst>
            <a:ext uri="{FF2B5EF4-FFF2-40B4-BE49-F238E27FC236}">
              <a16:creationId xmlns:a16="http://schemas.microsoft.com/office/drawing/2014/main" id="{00000000-0008-0000-04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07" name="Text Box 15">
          <a:extLst>
            <a:ext uri="{FF2B5EF4-FFF2-40B4-BE49-F238E27FC236}">
              <a16:creationId xmlns:a16="http://schemas.microsoft.com/office/drawing/2014/main" id="{00000000-0008-0000-04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08" name="Text Box 15">
          <a:extLst>
            <a:ext uri="{FF2B5EF4-FFF2-40B4-BE49-F238E27FC236}">
              <a16:creationId xmlns:a16="http://schemas.microsoft.com/office/drawing/2014/main" id="{00000000-0008-0000-04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09" name="Text Box 15">
          <a:extLst>
            <a:ext uri="{FF2B5EF4-FFF2-40B4-BE49-F238E27FC236}">
              <a16:creationId xmlns:a16="http://schemas.microsoft.com/office/drawing/2014/main" id="{00000000-0008-0000-04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0" name="Text Box 15">
          <a:extLst>
            <a:ext uri="{FF2B5EF4-FFF2-40B4-BE49-F238E27FC236}">
              <a16:creationId xmlns:a16="http://schemas.microsoft.com/office/drawing/2014/main" id="{00000000-0008-0000-04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1" name="Text Box 15">
          <a:extLst>
            <a:ext uri="{FF2B5EF4-FFF2-40B4-BE49-F238E27FC236}">
              <a16:creationId xmlns:a16="http://schemas.microsoft.com/office/drawing/2014/main" id="{00000000-0008-0000-04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2" name="Text Box 15">
          <a:extLst>
            <a:ext uri="{FF2B5EF4-FFF2-40B4-BE49-F238E27FC236}">
              <a16:creationId xmlns:a16="http://schemas.microsoft.com/office/drawing/2014/main" id="{00000000-0008-0000-04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3" name="Text Box 15">
          <a:extLst>
            <a:ext uri="{FF2B5EF4-FFF2-40B4-BE49-F238E27FC236}">
              <a16:creationId xmlns:a16="http://schemas.microsoft.com/office/drawing/2014/main" id="{00000000-0008-0000-04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4" name="Text Box 15">
          <a:extLst>
            <a:ext uri="{FF2B5EF4-FFF2-40B4-BE49-F238E27FC236}">
              <a16:creationId xmlns:a16="http://schemas.microsoft.com/office/drawing/2014/main" id="{00000000-0008-0000-04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15" name="Text Box 15">
          <a:extLst>
            <a:ext uri="{FF2B5EF4-FFF2-40B4-BE49-F238E27FC236}">
              <a16:creationId xmlns:a16="http://schemas.microsoft.com/office/drawing/2014/main" id="{00000000-0008-0000-04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16" name="Text Box 15">
          <a:extLst>
            <a:ext uri="{FF2B5EF4-FFF2-40B4-BE49-F238E27FC236}">
              <a16:creationId xmlns:a16="http://schemas.microsoft.com/office/drawing/2014/main" id="{00000000-0008-0000-04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7" name="Text Box 15">
          <a:extLst>
            <a:ext uri="{FF2B5EF4-FFF2-40B4-BE49-F238E27FC236}">
              <a16:creationId xmlns:a16="http://schemas.microsoft.com/office/drawing/2014/main" id="{00000000-0008-0000-04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18" name="Text Box 15">
          <a:extLst>
            <a:ext uri="{FF2B5EF4-FFF2-40B4-BE49-F238E27FC236}">
              <a16:creationId xmlns:a16="http://schemas.microsoft.com/office/drawing/2014/main" id="{00000000-0008-0000-04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19" name="Text Box 15">
          <a:extLst>
            <a:ext uri="{FF2B5EF4-FFF2-40B4-BE49-F238E27FC236}">
              <a16:creationId xmlns:a16="http://schemas.microsoft.com/office/drawing/2014/main" id="{00000000-0008-0000-04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20" name="Text Box 15">
          <a:extLst>
            <a:ext uri="{FF2B5EF4-FFF2-40B4-BE49-F238E27FC236}">
              <a16:creationId xmlns:a16="http://schemas.microsoft.com/office/drawing/2014/main" id="{00000000-0008-0000-04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21" name="Text Box 15">
          <a:extLst>
            <a:ext uri="{FF2B5EF4-FFF2-40B4-BE49-F238E27FC236}">
              <a16:creationId xmlns:a16="http://schemas.microsoft.com/office/drawing/2014/main" id="{00000000-0008-0000-04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22" name="Text Box 15">
          <a:extLst>
            <a:ext uri="{FF2B5EF4-FFF2-40B4-BE49-F238E27FC236}">
              <a16:creationId xmlns:a16="http://schemas.microsoft.com/office/drawing/2014/main" id="{00000000-0008-0000-04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23" name="Text Box 15">
          <a:extLst>
            <a:ext uri="{FF2B5EF4-FFF2-40B4-BE49-F238E27FC236}">
              <a16:creationId xmlns:a16="http://schemas.microsoft.com/office/drawing/2014/main" id="{00000000-0008-0000-04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24" name="Text Box 15">
          <a:extLst>
            <a:ext uri="{FF2B5EF4-FFF2-40B4-BE49-F238E27FC236}">
              <a16:creationId xmlns:a16="http://schemas.microsoft.com/office/drawing/2014/main" id="{00000000-0008-0000-04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25" name="Text Box 15">
          <a:extLst>
            <a:ext uri="{FF2B5EF4-FFF2-40B4-BE49-F238E27FC236}">
              <a16:creationId xmlns:a16="http://schemas.microsoft.com/office/drawing/2014/main" id="{00000000-0008-0000-04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26" name="Text Box 15">
          <a:extLst>
            <a:ext uri="{FF2B5EF4-FFF2-40B4-BE49-F238E27FC236}">
              <a16:creationId xmlns:a16="http://schemas.microsoft.com/office/drawing/2014/main" id="{00000000-0008-0000-04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27" name="Text Box 15">
          <a:extLst>
            <a:ext uri="{FF2B5EF4-FFF2-40B4-BE49-F238E27FC236}">
              <a16:creationId xmlns:a16="http://schemas.microsoft.com/office/drawing/2014/main" id="{00000000-0008-0000-04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28" name="Text Box 15">
          <a:extLst>
            <a:ext uri="{FF2B5EF4-FFF2-40B4-BE49-F238E27FC236}">
              <a16:creationId xmlns:a16="http://schemas.microsoft.com/office/drawing/2014/main" id="{00000000-0008-0000-04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29" name="Text Box 15">
          <a:extLst>
            <a:ext uri="{FF2B5EF4-FFF2-40B4-BE49-F238E27FC236}">
              <a16:creationId xmlns:a16="http://schemas.microsoft.com/office/drawing/2014/main" id="{00000000-0008-0000-04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30" name="Text Box 15">
          <a:extLst>
            <a:ext uri="{FF2B5EF4-FFF2-40B4-BE49-F238E27FC236}">
              <a16:creationId xmlns:a16="http://schemas.microsoft.com/office/drawing/2014/main" id="{00000000-0008-0000-04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31" name="Text Box 15">
          <a:extLst>
            <a:ext uri="{FF2B5EF4-FFF2-40B4-BE49-F238E27FC236}">
              <a16:creationId xmlns:a16="http://schemas.microsoft.com/office/drawing/2014/main" id="{00000000-0008-0000-04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32" name="Text Box 15">
          <a:extLst>
            <a:ext uri="{FF2B5EF4-FFF2-40B4-BE49-F238E27FC236}">
              <a16:creationId xmlns:a16="http://schemas.microsoft.com/office/drawing/2014/main" id="{00000000-0008-0000-04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33" name="Text Box 15">
          <a:extLst>
            <a:ext uri="{FF2B5EF4-FFF2-40B4-BE49-F238E27FC236}">
              <a16:creationId xmlns:a16="http://schemas.microsoft.com/office/drawing/2014/main" id="{00000000-0008-0000-04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34" name="Text Box 15">
          <a:extLst>
            <a:ext uri="{FF2B5EF4-FFF2-40B4-BE49-F238E27FC236}">
              <a16:creationId xmlns:a16="http://schemas.microsoft.com/office/drawing/2014/main" id="{00000000-0008-0000-04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35" name="Text Box 15">
          <a:extLst>
            <a:ext uri="{FF2B5EF4-FFF2-40B4-BE49-F238E27FC236}">
              <a16:creationId xmlns:a16="http://schemas.microsoft.com/office/drawing/2014/main" id="{00000000-0008-0000-04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36" name="Text Box 15">
          <a:extLst>
            <a:ext uri="{FF2B5EF4-FFF2-40B4-BE49-F238E27FC236}">
              <a16:creationId xmlns:a16="http://schemas.microsoft.com/office/drawing/2014/main" id="{00000000-0008-0000-04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37" name="Text Box 15">
          <a:extLst>
            <a:ext uri="{FF2B5EF4-FFF2-40B4-BE49-F238E27FC236}">
              <a16:creationId xmlns:a16="http://schemas.microsoft.com/office/drawing/2014/main" id="{00000000-0008-0000-04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38" name="Text Box 15">
          <a:extLst>
            <a:ext uri="{FF2B5EF4-FFF2-40B4-BE49-F238E27FC236}">
              <a16:creationId xmlns:a16="http://schemas.microsoft.com/office/drawing/2014/main" id="{00000000-0008-0000-04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39" name="Text Box 15">
          <a:extLst>
            <a:ext uri="{FF2B5EF4-FFF2-40B4-BE49-F238E27FC236}">
              <a16:creationId xmlns:a16="http://schemas.microsoft.com/office/drawing/2014/main" id="{00000000-0008-0000-04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40" name="Text Box 15">
          <a:extLst>
            <a:ext uri="{FF2B5EF4-FFF2-40B4-BE49-F238E27FC236}">
              <a16:creationId xmlns:a16="http://schemas.microsoft.com/office/drawing/2014/main" id="{00000000-0008-0000-04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41" name="Text Box 15">
          <a:extLst>
            <a:ext uri="{FF2B5EF4-FFF2-40B4-BE49-F238E27FC236}">
              <a16:creationId xmlns:a16="http://schemas.microsoft.com/office/drawing/2014/main" id="{00000000-0008-0000-04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42" name="Text Box 15">
          <a:extLst>
            <a:ext uri="{FF2B5EF4-FFF2-40B4-BE49-F238E27FC236}">
              <a16:creationId xmlns:a16="http://schemas.microsoft.com/office/drawing/2014/main" id="{00000000-0008-0000-04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43" name="Text Box 15">
          <a:extLst>
            <a:ext uri="{FF2B5EF4-FFF2-40B4-BE49-F238E27FC236}">
              <a16:creationId xmlns:a16="http://schemas.microsoft.com/office/drawing/2014/main" id="{00000000-0008-0000-04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4" name="Text Box 15">
          <a:extLst>
            <a:ext uri="{FF2B5EF4-FFF2-40B4-BE49-F238E27FC236}">
              <a16:creationId xmlns:a16="http://schemas.microsoft.com/office/drawing/2014/main" id="{00000000-0008-0000-04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5" name="Text Box 15">
          <a:extLst>
            <a:ext uri="{FF2B5EF4-FFF2-40B4-BE49-F238E27FC236}">
              <a16:creationId xmlns:a16="http://schemas.microsoft.com/office/drawing/2014/main" id="{00000000-0008-0000-04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6" name="Text Box 15">
          <a:extLst>
            <a:ext uri="{FF2B5EF4-FFF2-40B4-BE49-F238E27FC236}">
              <a16:creationId xmlns:a16="http://schemas.microsoft.com/office/drawing/2014/main" id="{00000000-0008-0000-04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7" name="Text Box 15">
          <a:extLst>
            <a:ext uri="{FF2B5EF4-FFF2-40B4-BE49-F238E27FC236}">
              <a16:creationId xmlns:a16="http://schemas.microsoft.com/office/drawing/2014/main" id="{00000000-0008-0000-04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8" name="Text Box 15">
          <a:extLst>
            <a:ext uri="{FF2B5EF4-FFF2-40B4-BE49-F238E27FC236}">
              <a16:creationId xmlns:a16="http://schemas.microsoft.com/office/drawing/2014/main" id="{00000000-0008-0000-04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49" name="Text Box 15">
          <a:extLst>
            <a:ext uri="{FF2B5EF4-FFF2-40B4-BE49-F238E27FC236}">
              <a16:creationId xmlns:a16="http://schemas.microsoft.com/office/drawing/2014/main" id="{00000000-0008-0000-04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50" name="Text Box 15">
          <a:extLst>
            <a:ext uri="{FF2B5EF4-FFF2-40B4-BE49-F238E27FC236}">
              <a16:creationId xmlns:a16="http://schemas.microsoft.com/office/drawing/2014/main" id="{00000000-0008-0000-04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1" name="Text Box 15">
          <a:extLst>
            <a:ext uri="{FF2B5EF4-FFF2-40B4-BE49-F238E27FC236}">
              <a16:creationId xmlns:a16="http://schemas.microsoft.com/office/drawing/2014/main" id="{00000000-0008-0000-04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2" name="Text Box 15">
          <a:extLst>
            <a:ext uri="{FF2B5EF4-FFF2-40B4-BE49-F238E27FC236}">
              <a16:creationId xmlns:a16="http://schemas.microsoft.com/office/drawing/2014/main" id="{00000000-0008-0000-04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53" name="Text Box 15">
          <a:extLst>
            <a:ext uri="{FF2B5EF4-FFF2-40B4-BE49-F238E27FC236}">
              <a16:creationId xmlns:a16="http://schemas.microsoft.com/office/drawing/2014/main" id="{00000000-0008-0000-04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54" name="Text Box 15">
          <a:extLst>
            <a:ext uri="{FF2B5EF4-FFF2-40B4-BE49-F238E27FC236}">
              <a16:creationId xmlns:a16="http://schemas.microsoft.com/office/drawing/2014/main" id="{00000000-0008-0000-04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5" name="Text Box 15">
          <a:extLst>
            <a:ext uri="{FF2B5EF4-FFF2-40B4-BE49-F238E27FC236}">
              <a16:creationId xmlns:a16="http://schemas.microsoft.com/office/drawing/2014/main" id="{00000000-0008-0000-04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6" name="Text Box 15">
          <a:extLst>
            <a:ext uri="{FF2B5EF4-FFF2-40B4-BE49-F238E27FC236}">
              <a16:creationId xmlns:a16="http://schemas.microsoft.com/office/drawing/2014/main" id="{00000000-0008-0000-04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7" name="Text Box 15">
          <a:extLst>
            <a:ext uri="{FF2B5EF4-FFF2-40B4-BE49-F238E27FC236}">
              <a16:creationId xmlns:a16="http://schemas.microsoft.com/office/drawing/2014/main" id="{00000000-0008-0000-04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8" name="Text Box 15">
          <a:extLst>
            <a:ext uri="{FF2B5EF4-FFF2-40B4-BE49-F238E27FC236}">
              <a16:creationId xmlns:a16="http://schemas.microsoft.com/office/drawing/2014/main" id="{00000000-0008-0000-04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59" name="Text Box 15">
          <a:extLst>
            <a:ext uri="{FF2B5EF4-FFF2-40B4-BE49-F238E27FC236}">
              <a16:creationId xmlns:a16="http://schemas.microsoft.com/office/drawing/2014/main" id="{00000000-0008-0000-04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60" name="Text Box 15">
          <a:extLst>
            <a:ext uri="{FF2B5EF4-FFF2-40B4-BE49-F238E27FC236}">
              <a16:creationId xmlns:a16="http://schemas.microsoft.com/office/drawing/2014/main" id="{00000000-0008-0000-04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61" name="Text Box 15">
          <a:extLst>
            <a:ext uri="{FF2B5EF4-FFF2-40B4-BE49-F238E27FC236}">
              <a16:creationId xmlns:a16="http://schemas.microsoft.com/office/drawing/2014/main" id="{00000000-0008-0000-04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2" name="Text Box 15">
          <a:extLst>
            <a:ext uri="{FF2B5EF4-FFF2-40B4-BE49-F238E27FC236}">
              <a16:creationId xmlns:a16="http://schemas.microsoft.com/office/drawing/2014/main" id="{00000000-0008-0000-04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3" name="Text Box 15">
          <a:extLst>
            <a:ext uri="{FF2B5EF4-FFF2-40B4-BE49-F238E27FC236}">
              <a16:creationId xmlns:a16="http://schemas.microsoft.com/office/drawing/2014/main" id="{00000000-0008-0000-04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4" name="Text Box 15">
          <a:extLst>
            <a:ext uri="{FF2B5EF4-FFF2-40B4-BE49-F238E27FC236}">
              <a16:creationId xmlns:a16="http://schemas.microsoft.com/office/drawing/2014/main" id="{00000000-0008-0000-04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5" name="Text Box 15">
          <a:extLst>
            <a:ext uri="{FF2B5EF4-FFF2-40B4-BE49-F238E27FC236}">
              <a16:creationId xmlns:a16="http://schemas.microsoft.com/office/drawing/2014/main" id="{00000000-0008-0000-04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6" name="Text Box 15">
          <a:extLst>
            <a:ext uri="{FF2B5EF4-FFF2-40B4-BE49-F238E27FC236}">
              <a16:creationId xmlns:a16="http://schemas.microsoft.com/office/drawing/2014/main" id="{00000000-0008-0000-04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7" name="Text Box 15">
          <a:extLst>
            <a:ext uri="{FF2B5EF4-FFF2-40B4-BE49-F238E27FC236}">
              <a16:creationId xmlns:a16="http://schemas.microsoft.com/office/drawing/2014/main" id="{00000000-0008-0000-04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68" name="Text Box 15">
          <a:extLst>
            <a:ext uri="{FF2B5EF4-FFF2-40B4-BE49-F238E27FC236}">
              <a16:creationId xmlns:a16="http://schemas.microsoft.com/office/drawing/2014/main" id="{00000000-0008-0000-04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69" name="Text Box 15">
          <a:extLst>
            <a:ext uri="{FF2B5EF4-FFF2-40B4-BE49-F238E27FC236}">
              <a16:creationId xmlns:a16="http://schemas.microsoft.com/office/drawing/2014/main" id="{00000000-0008-0000-04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0" name="Text Box 15">
          <a:extLst>
            <a:ext uri="{FF2B5EF4-FFF2-40B4-BE49-F238E27FC236}">
              <a16:creationId xmlns:a16="http://schemas.microsoft.com/office/drawing/2014/main" id="{00000000-0008-0000-04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71" name="Text Box 15">
          <a:extLst>
            <a:ext uri="{FF2B5EF4-FFF2-40B4-BE49-F238E27FC236}">
              <a16:creationId xmlns:a16="http://schemas.microsoft.com/office/drawing/2014/main" id="{00000000-0008-0000-04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72" name="Text Box 15">
          <a:extLst>
            <a:ext uri="{FF2B5EF4-FFF2-40B4-BE49-F238E27FC236}">
              <a16:creationId xmlns:a16="http://schemas.microsoft.com/office/drawing/2014/main" id="{00000000-0008-0000-04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3" name="Text Box 15">
          <a:extLst>
            <a:ext uri="{FF2B5EF4-FFF2-40B4-BE49-F238E27FC236}">
              <a16:creationId xmlns:a16="http://schemas.microsoft.com/office/drawing/2014/main" id="{00000000-0008-0000-04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4" name="Text Box 15">
          <a:extLst>
            <a:ext uri="{FF2B5EF4-FFF2-40B4-BE49-F238E27FC236}">
              <a16:creationId xmlns:a16="http://schemas.microsoft.com/office/drawing/2014/main" id="{00000000-0008-0000-04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5" name="Text Box 15">
          <a:extLst>
            <a:ext uri="{FF2B5EF4-FFF2-40B4-BE49-F238E27FC236}">
              <a16:creationId xmlns:a16="http://schemas.microsoft.com/office/drawing/2014/main" id="{00000000-0008-0000-04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6" name="Text Box 15">
          <a:extLst>
            <a:ext uri="{FF2B5EF4-FFF2-40B4-BE49-F238E27FC236}">
              <a16:creationId xmlns:a16="http://schemas.microsoft.com/office/drawing/2014/main" id="{00000000-0008-0000-04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7" name="Text Box 15">
          <a:extLst>
            <a:ext uri="{FF2B5EF4-FFF2-40B4-BE49-F238E27FC236}">
              <a16:creationId xmlns:a16="http://schemas.microsoft.com/office/drawing/2014/main" id="{00000000-0008-0000-04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8" name="Text Box 15">
          <a:extLst>
            <a:ext uri="{FF2B5EF4-FFF2-40B4-BE49-F238E27FC236}">
              <a16:creationId xmlns:a16="http://schemas.microsoft.com/office/drawing/2014/main" id="{00000000-0008-0000-04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79" name="Text Box 15">
          <a:extLst>
            <a:ext uri="{FF2B5EF4-FFF2-40B4-BE49-F238E27FC236}">
              <a16:creationId xmlns:a16="http://schemas.microsoft.com/office/drawing/2014/main" id="{00000000-0008-0000-04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0" name="Text Box 15">
          <a:extLst>
            <a:ext uri="{FF2B5EF4-FFF2-40B4-BE49-F238E27FC236}">
              <a16:creationId xmlns:a16="http://schemas.microsoft.com/office/drawing/2014/main" id="{00000000-0008-0000-04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1" name="Text Box 15">
          <a:extLst>
            <a:ext uri="{FF2B5EF4-FFF2-40B4-BE49-F238E27FC236}">
              <a16:creationId xmlns:a16="http://schemas.microsoft.com/office/drawing/2014/main" id="{00000000-0008-0000-04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2" name="Text Box 15">
          <a:extLst>
            <a:ext uri="{FF2B5EF4-FFF2-40B4-BE49-F238E27FC236}">
              <a16:creationId xmlns:a16="http://schemas.microsoft.com/office/drawing/2014/main" id="{00000000-0008-0000-04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3" name="Text Box 15">
          <a:extLst>
            <a:ext uri="{FF2B5EF4-FFF2-40B4-BE49-F238E27FC236}">
              <a16:creationId xmlns:a16="http://schemas.microsoft.com/office/drawing/2014/main" id="{00000000-0008-0000-04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4" name="Text Box 15">
          <a:extLst>
            <a:ext uri="{FF2B5EF4-FFF2-40B4-BE49-F238E27FC236}">
              <a16:creationId xmlns:a16="http://schemas.microsoft.com/office/drawing/2014/main" id="{00000000-0008-0000-04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5" name="Text Box 15">
          <a:extLst>
            <a:ext uri="{FF2B5EF4-FFF2-40B4-BE49-F238E27FC236}">
              <a16:creationId xmlns:a16="http://schemas.microsoft.com/office/drawing/2014/main" id="{00000000-0008-0000-04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6" name="Text Box 15">
          <a:extLst>
            <a:ext uri="{FF2B5EF4-FFF2-40B4-BE49-F238E27FC236}">
              <a16:creationId xmlns:a16="http://schemas.microsoft.com/office/drawing/2014/main" id="{00000000-0008-0000-04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87" name="Text Box 15">
          <a:extLst>
            <a:ext uri="{FF2B5EF4-FFF2-40B4-BE49-F238E27FC236}">
              <a16:creationId xmlns:a16="http://schemas.microsoft.com/office/drawing/2014/main" id="{00000000-0008-0000-04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88" name="Text Box 15">
          <a:extLst>
            <a:ext uri="{FF2B5EF4-FFF2-40B4-BE49-F238E27FC236}">
              <a16:creationId xmlns:a16="http://schemas.microsoft.com/office/drawing/2014/main" id="{00000000-0008-0000-04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89" name="Text Box 15">
          <a:extLst>
            <a:ext uri="{FF2B5EF4-FFF2-40B4-BE49-F238E27FC236}">
              <a16:creationId xmlns:a16="http://schemas.microsoft.com/office/drawing/2014/main" id="{00000000-0008-0000-04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90" name="Text Box 15">
          <a:extLst>
            <a:ext uri="{FF2B5EF4-FFF2-40B4-BE49-F238E27FC236}">
              <a16:creationId xmlns:a16="http://schemas.microsoft.com/office/drawing/2014/main" id="{00000000-0008-0000-04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1" name="Text Box 15">
          <a:extLst>
            <a:ext uri="{FF2B5EF4-FFF2-40B4-BE49-F238E27FC236}">
              <a16:creationId xmlns:a16="http://schemas.microsoft.com/office/drawing/2014/main" id="{00000000-0008-0000-04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2" name="Text Box 15">
          <a:extLst>
            <a:ext uri="{FF2B5EF4-FFF2-40B4-BE49-F238E27FC236}">
              <a16:creationId xmlns:a16="http://schemas.microsoft.com/office/drawing/2014/main" id="{00000000-0008-0000-04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3" name="Text Box 15">
          <a:extLst>
            <a:ext uri="{FF2B5EF4-FFF2-40B4-BE49-F238E27FC236}">
              <a16:creationId xmlns:a16="http://schemas.microsoft.com/office/drawing/2014/main" id="{00000000-0008-0000-04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4" name="Text Box 15">
          <a:extLst>
            <a:ext uri="{FF2B5EF4-FFF2-40B4-BE49-F238E27FC236}">
              <a16:creationId xmlns:a16="http://schemas.microsoft.com/office/drawing/2014/main" id="{00000000-0008-0000-04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5" name="Text Box 15">
          <a:extLst>
            <a:ext uri="{FF2B5EF4-FFF2-40B4-BE49-F238E27FC236}">
              <a16:creationId xmlns:a16="http://schemas.microsoft.com/office/drawing/2014/main" id="{00000000-0008-0000-04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6" name="Text Box 15">
          <a:extLst>
            <a:ext uri="{FF2B5EF4-FFF2-40B4-BE49-F238E27FC236}">
              <a16:creationId xmlns:a16="http://schemas.microsoft.com/office/drawing/2014/main" id="{00000000-0008-0000-04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597" name="Text Box 15">
          <a:extLst>
            <a:ext uri="{FF2B5EF4-FFF2-40B4-BE49-F238E27FC236}">
              <a16:creationId xmlns:a16="http://schemas.microsoft.com/office/drawing/2014/main" id="{00000000-0008-0000-04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98" name="Text Box 15">
          <a:extLst>
            <a:ext uri="{FF2B5EF4-FFF2-40B4-BE49-F238E27FC236}">
              <a16:creationId xmlns:a16="http://schemas.microsoft.com/office/drawing/2014/main" id="{00000000-0008-0000-04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599" name="Text Box 15">
          <a:extLst>
            <a:ext uri="{FF2B5EF4-FFF2-40B4-BE49-F238E27FC236}">
              <a16:creationId xmlns:a16="http://schemas.microsoft.com/office/drawing/2014/main" id="{00000000-0008-0000-04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0" name="Text Box 15">
          <a:extLst>
            <a:ext uri="{FF2B5EF4-FFF2-40B4-BE49-F238E27FC236}">
              <a16:creationId xmlns:a16="http://schemas.microsoft.com/office/drawing/2014/main" id="{00000000-0008-0000-04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1" name="Text Box 15">
          <a:extLst>
            <a:ext uri="{FF2B5EF4-FFF2-40B4-BE49-F238E27FC236}">
              <a16:creationId xmlns:a16="http://schemas.microsoft.com/office/drawing/2014/main" id="{00000000-0008-0000-04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2" name="Text Box 15">
          <a:extLst>
            <a:ext uri="{FF2B5EF4-FFF2-40B4-BE49-F238E27FC236}">
              <a16:creationId xmlns:a16="http://schemas.microsoft.com/office/drawing/2014/main" id="{00000000-0008-0000-04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3" name="Text Box 15">
          <a:extLst>
            <a:ext uri="{FF2B5EF4-FFF2-40B4-BE49-F238E27FC236}">
              <a16:creationId xmlns:a16="http://schemas.microsoft.com/office/drawing/2014/main" id="{00000000-0008-0000-04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4" name="Text Box 15">
          <a:extLst>
            <a:ext uri="{FF2B5EF4-FFF2-40B4-BE49-F238E27FC236}">
              <a16:creationId xmlns:a16="http://schemas.microsoft.com/office/drawing/2014/main" id="{00000000-0008-0000-04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05" name="Text Box 15">
          <a:extLst>
            <a:ext uri="{FF2B5EF4-FFF2-40B4-BE49-F238E27FC236}">
              <a16:creationId xmlns:a16="http://schemas.microsoft.com/office/drawing/2014/main" id="{00000000-0008-0000-04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06" name="Text Box 15">
          <a:extLst>
            <a:ext uri="{FF2B5EF4-FFF2-40B4-BE49-F238E27FC236}">
              <a16:creationId xmlns:a16="http://schemas.microsoft.com/office/drawing/2014/main" id="{00000000-0008-0000-04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7" name="Text Box 15">
          <a:extLst>
            <a:ext uri="{FF2B5EF4-FFF2-40B4-BE49-F238E27FC236}">
              <a16:creationId xmlns:a16="http://schemas.microsoft.com/office/drawing/2014/main" id="{00000000-0008-0000-04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08" name="Text Box 15">
          <a:extLst>
            <a:ext uri="{FF2B5EF4-FFF2-40B4-BE49-F238E27FC236}">
              <a16:creationId xmlns:a16="http://schemas.microsoft.com/office/drawing/2014/main" id="{00000000-0008-0000-04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09" name="Text Box 15">
          <a:extLst>
            <a:ext uri="{FF2B5EF4-FFF2-40B4-BE49-F238E27FC236}">
              <a16:creationId xmlns:a16="http://schemas.microsoft.com/office/drawing/2014/main" id="{00000000-0008-0000-04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10" name="Text Box 15">
          <a:extLst>
            <a:ext uri="{FF2B5EF4-FFF2-40B4-BE49-F238E27FC236}">
              <a16:creationId xmlns:a16="http://schemas.microsoft.com/office/drawing/2014/main" id="{00000000-0008-0000-04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11" name="Text Box 15">
          <a:extLst>
            <a:ext uri="{FF2B5EF4-FFF2-40B4-BE49-F238E27FC236}">
              <a16:creationId xmlns:a16="http://schemas.microsoft.com/office/drawing/2014/main" id="{00000000-0008-0000-04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12" name="Text Box 15">
          <a:extLst>
            <a:ext uri="{FF2B5EF4-FFF2-40B4-BE49-F238E27FC236}">
              <a16:creationId xmlns:a16="http://schemas.microsoft.com/office/drawing/2014/main" id="{00000000-0008-0000-04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13" name="Text Box 15">
          <a:extLst>
            <a:ext uri="{FF2B5EF4-FFF2-40B4-BE49-F238E27FC236}">
              <a16:creationId xmlns:a16="http://schemas.microsoft.com/office/drawing/2014/main" id="{00000000-0008-0000-04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14" name="Text Box 15">
          <a:extLst>
            <a:ext uri="{FF2B5EF4-FFF2-40B4-BE49-F238E27FC236}">
              <a16:creationId xmlns:a16="http://schemas.microsoft.com/office/drawing/2014/main" id="{00000000-0008-0000-04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15" name="Text Box 15">
          <a:extLst>
            <a:ext uri="{FF2B5EF4-FFF2-40B4-BE49-F238E27FC236}">
              <a16:creationId xmlns:a16="http://schemas.microsoft.com/office/drawing/2014/main" id="{00000000-0008-0000-04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16" name="Text Box 15">
          <a:extLst>
            <a:ext uri="{FF2B5EF4-FFF2-40B4-BE49-F238E27FC236}">
              <a16:creationId xmlns:a16="http://schemas.microsoft.com/office/drawing/2014/main" id="{00000000-0008-0000-04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17" name="Text Box 15">
          <a:extLst>
            <a:ext uri="{FF2B5EF4-FFF2-40B4-BE49-F238E27FC236}">
              <a16:creationId xmlns:a16="http://schemas.microsoft.com/office/drawing/2014/main" id="{00000000-0008-0000-04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18" name="Text Box 15">
          <a:extLst>
            <a:ext uri="{FF2B5EF4-FFF2-40B4-BE49-F238E27FC236}">
              <a16:creationId xmlns:a16="http://schemas.microsoft.com/office/drawing/2014/main" id="{00000000-0008-0000-04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19" name="Text Box 15">
          <a:extLst>
            <a:ext uri="{FF2B5EF4-FFF2-40B4-BE49-F238E27FC236}">
              <a16:creationId xmlns:a16="http://schemas.microsoft.com/office/drawing/2014/main" id="{00000000-0008-0000-04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20" name="Text Box 15">
          <a:extLst>
            <a:ext uri="{FF2B5EF4-FFF2-40B4-BE49-F238E27FC236}">
              <a16:creationId xmlns:a16="http://schemas.microsoft.com/office/drawing/2014/main" id="{00000000-0008-0000-04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21" name="Text Box 15">
          <a:extLst>
            <a:ext uri="{FF2B5EF4-FFF2-40B4-BE49-F238E27FC236}">
              <a16:creationId xmlns:a16="http://schemas.microsoft.com/office/drawing/2014/main" id="{00000000-0008-0000-04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22" name="Text Box 15">
          <a:extLst>
            <a:ext uri="{FF2B5EF4-FFF2-40B4-BE49-F238E27FC236}">
              <a16:creationId xmlns:a16="http://schemas.microsoft.com/office/drawing/2014/main" id="{00000000-0008-0000-04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23" name="Text Box 15">
          <a:extLst>
            <a:ext uri="{FF2B5EF4-FFF2-40B4-BE49-F238E27FC236}">
              <a16:creationId xmlns:a16="http://schemas.microsoft.com/office/drawing/2014/main" id="{00000000-0008-0000-04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24" name="Text Box 15">
          <a:extLst>
            <a:ext uri="{FF2B5EF4-FFF2-40B4-BE49-F238E27FC236}">
              <a16:creationId xmlns:a16="http://schemas.microsoft.com/office/drawing/2014/main" id="{00000000-0008-0000-04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25" name="Text Box 15">
          <a:extLst>
            <a:ext uri="{FF2B5EF4-FFF2-40B4-BE49-F238E27FC236}">
              <a16:creationId xmlns:a16="http://schemas.microsoft.com/office/drawing/2014/main" id="{00000000-0008-0000-04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26" name="Text Box 15">
          <a:extLst>
            <a:ext uri="{FF2B5EF4-FFF2-40B4-BE49-F238E27FC236}">
              <a16:creationId xmlns:a16="http://schemas.microsoft.com/office/drawing/2014/main" id="{00000000-0008-0000-04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27" name="Text Box 15">
          <a:extLst>
            <a:ext uri="{FF2B5EF4-FFF2-40B4-BE49-F238E27FC236}">
              <a16:creationId xmlns:a16="http://schemas.microsoft.com/office/drawing/2014/main" id="{00000000-0008-0000-04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28" name="Text Box 15">
          <a:extLst>
            <a:ext uri="{FF2B5EF4-FFF2-40B4-BE49-F238E27FC236}">
              <a16:creationId xmlns:a16="http://schemas.microsoft.com/office/drawing/2014/main" id="{00000000-0008-0000-04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29" name="Text Box 15">
          <a:extLst>
            <a:ext uri="{FF2B5EF4-FFF2-40B4-BE49-F238E27FC236}">
              <a16:creationId xmlns:a16="http://schemas.microsoft.com/office/drawing/2014/main" id="{00000000-0008-0000-04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30" name="Text Box 15">
          <a:extLst>
            <a:ext uri="{FF2B5EF4-FFF2-40B4-BE49-F238E27FC236}">
              <a16:creationId xmlns:a16="http://schemas.microsoft.com/office/drawing/2014/main" id="{00000000-0008-0000-04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31" name="Text Box 15">
          <a:extLst>
            <a:ext uri="{FF2B5EF4-FFF2-40B4-BE49-F238E27FC236}">
              <a16:creationId xmlns:a16="http://schemas.microsoft.com/office/drawing/2014/main" id="{00000000-0008-0000-04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32" name="Text Box 15">
          <a:extLst>
            <a:ext uri="{FF2B5EF4-FFF2-40B4-BE49-F238E27FC236}">
              <a16:creationId xmlns:a16="http://schemas.microsoft.com/office/drawing/2014/main" id="{00000000-0008-0000-04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33" name="Text Box 15">
          <a:extLst>
            <a:ext uri="{FF2B5EF4-FFF2-40B4-BE49-F238E27FC236}">
              <a16:creationId xmlns:a16="http://schemas.microsoft.com/office/drawing/2014/main" id="{00000000-0008-0000-04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34" name="Text Box 15">
          <a:extLst>
            <a:ext uri="{FF2B5EF4-FFF2-40B4-BE49-F238E27FC236}">
              <a16:creationId xmlns:a16="http://schemas.microsoft.com/office/drawing/2014/main" id="{00000000-0008-0000-04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35" name="Text Box 15">
          <a:extLst>
            <a:ext uri="{FF2B5EF4-FFF2-40B4-BE49-F238E27FC236}">
              <a16:creationId xmlns:a16="http://schemas.microsoft.com/office/drawing/2014/main" id="{00000000-0008-0000-04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36" name="Text Box 15">
          <a:extLst>
            <a:ext uri="{FF2B5EF4-FFF2-40B4-BE49-F238E27FC236}">
              <a16:creationId xmlns:a16="http://schemas.microsoft.com/office/drawing/2014/main" id="{00000000-0008-0000-04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37" name="Text Box 15">
          <a:extLst>
            <a:ext uri="{FF2B5EF4-FFF2-40B4-BE49-F238E27FC236}">
              <a16:creationId xmlns:a16="http://schemas.microsoft.com/office/drawing/2014/main" id="{00000000-0008-0000-04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38" name="Text Box 15">
          <a:extLst>
            <a:ext uri="{FF2B5EF4-FFF2-40B4-BE49-F238E27FC236}">
              <a16:creationId xmlns:a16="http://schemas.microsoft.com/office/drawing/2014/main" id="{00000000-0008-0000-04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39" name="Text Box 15">
          <a:extLst>
            <a:ext uri="{FF2B5EF4-FFF2-40B4-BE49-F238E27FC236}">
              <a16:creationId xmlns:a16="http://schemas.microsoft.com/office/drawing/2014/main" id="{00000000-0008-0000-04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40" name="Text Box 15">
          <a:extLst>
            <a:ext uri="{FF2B5EF4-FFF2-40B4-BE49-F238E27FC236}">
              <a16:creationId xmlns:a16="http://schemas.microsoft.com/office/drawing/2014/main" id="{00000000-0008-0000-04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1" name="Text Box 15">
          <a:extLst>
            <a:ext uri="{FF2B5EF4-FFF2-40B4-BE49-F238E27FC236}">
              <a16:creationId xmlns:a16="http://schemas.microsoft.com/office/drawing/2014/main" id="{00000000-0008-0000-04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2" name="Text Box 15">
          <a:extLst>
            <a:ext uri="{FF2B5EF4-FFF2-40B4-BE49-F238E27FC236}">
              <a16:creationId xmlns:a16="http://schemas.microsoft.com/office/drawing/2014/main" id="{00000000-0008-0000-04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43" name="Text Box 15">
          <a:extLst>
            <a:ext uri="{FF2B5EF4-FFF2-40B4-BE49-F238E27FC236}">
              <a16:creationId xmlns:a16="http://schemas.microsoft.com/office/drawing/2014/main" id="{00000000-0008-0000-04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44" name="Text Box 15">
          <a:extLst>
            <a:ext uri="{FF2B5EF4-FFF2-40B4-BE49-F238E27FC236}">
              <a16:creationId xmlns:a16="http://schemas.microsoft.com/office/drawing/2014/main" id="{00000000-0008-0000-04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5" name="Text Box 15">
          <a:extLst>
            <a:ext uri="{FF2B5EF4-FFF2-40B4-BE49-F238E27FC236}">
              <a16:creationId xmlns:a16="http://schemas.microsoft.com/office/drawing/2014/main" id="{00000000-0008-0000-04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6" name="Text Box 15">
          <a:extLst>
            <a:ext uri="{FF2B5EF4-FFF2-40B4-BE49-F238E27FC236}">
              <a16:creationId xmlns:a16="http://schemas.microsoft.com/office/drawing/2014/main" id="{00000000-0008-0000-04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7" name="Text Box 15">
          <a:extLst>
            <a:ext uri="{FF2B5EF4-FFF2-40B4-BE49-F238E27FC236}">
              <a16:creationId xmlns:a16="http://schemas.microsoft.com/office/drawing/2014/main" id="{00000000-0008-0000-04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8" name="Text Box 15">
          <a:extLst>
            <a:ext uri="{FF2B5EF4-FFF2-40B4-BE49-F238E27FC236}">
              <a16:creationId xmlns:a16="http://schemas.microsoft.com/office/drawing/2014/main" id="{00000000-0008-0000-04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49" name="Text Box 15">
          <a:extLst>
            <a:ext uri="{FF2B5EF4-FFF2-40B4-BE49-F238E27FC236}">
              <a16:creationId xmlns:a16="http://schemas.microsoft.com/office/drawing/2014/main" id="{00000000-0008-0000-04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50" name="Text Box 15">
          <a:extLst>
            <a:ext uri="{FF2B5EF4-FFF2-40B4-BE49-F238E27FC236}">
              <a16:creationId xmlns:a16="http://schemas.microsoft.com/office/drawing/2014/main" id="{00000000-0008-0000-04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51" name="Text Box 15">
          <a:extLst>
            <a:ext uri="{FF2B5EF4-FFF2-40B4-BE49-F238E27FC236}">
              <a16:creationId xmlns:a16="http://schemas.microsoft.com/office/drawing/2014/main" id="{00000000-0008-0000-04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2" name="Text Box 15">
          <a:extLst>
            <a:ext uri="{FF2B5EF4-FFF2-40B4-BE49-F238E27FC236}">
              <a16:creationId xmlns:a16="http://schemas.microsoft.com/office/drawing/2014/main" id="{00000000-0008-0000-04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3" name="Text Box 15">
          <a:extLst>
            <a:ext uri="{FF2B5EF4-FFF2-40B4-BE49-F238E27FC236}">
              <a16:creationId xmlns:a16="http://schemas.microsoft.com/office/drawing/2014/main" id="{00000000-0008-0000-04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4" name="Text Box 15">
          <a:extLst>
            <a:ext uri="{FF2B5EF4-FFF2-40B4-BE49-F238E27FC236}">
              <a16:creationId xmlns:a16="http://schemas.microsoft.com/office/drawing/2014/main" id="{00000000-0008-0000-04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5" name="Text Box 15">
          <a:extLst>
            <a:ext uri="{FF2B5EF4-FFF2-40B4-BE49-F238E27FC236}">
              <a16:creationId xmlns:a16="http://schemas.microsoft.com/office/drawing/2014/main" id="{00000000-0008-0000-04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6" name="Text Box 15">
          <a:extLst>
            <a:ext uri="{FF2B5EF4-FFF2-40B4-BE49-F238E27FC236}">
              <a16:creationId xmlns:a16="http://schemas.microsoft.com/office/drawing/2014/main" id="{00000000-0008-0000-04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7" name="Text Box 15">
          <a:extLst>
            <a:ext uri="{FF2B5EF4-FFF2-40B4-BE49-F238E27FC236}">
              <a16:creationId xmlns:a16="http://schemas.microsoft.com/office/drawing/2014/main" id="{00000000-0008-0000-04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58" name="Text Box 15">
          <a:extLst>
            <a:ext uri="{FF2B5EF4-FFF2-40B4-BE49-F238E27FC236}">
              <a16:creationId xmlns:a16="http://schemas.microsoft.com/office/drawing/2014/main" id="{00000000-0008-0000-04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59" name="Text Box 15">
          <a:extLst>
            <a:ext uri="{FF2B5EF4-FFF2-40B4-BE49-F238E27FC236}">
              <a16:creationId xmlns:a16="http://schemas.microsoft.com/office/drawing/2014/main" id="{00000000-0008-0000-04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0" name="Text Box 15">
          <a:extLst>
            <a:ext uri="{FF2B5EF4-FFF2-40B4-BE49-F238E27FC236}">
              <a16:creationId xmlns:a16="http://schemas.microsoft.com/office/drawing/2014/main" id="{00000000-0008-0000-04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61" name="Text Box 15">
          <a:extLst>
            <a:ext uri="{FF2B5EF4-FFF2-40B4-BE49-F238E27FC236}">
              <a16:creationId xmlns:a16="http://schemas.microsoft.com/office/drawing/2014/main" id="{00000000-0008-0000-04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62" name="Text Box 15">
          <a:extLst>
            <a:ext uri="{FF2B5EF4-FFF2-40B4-BE49-F238E27FC236}">
              <a16:creationId xmlns:a16="http://schemas.microsoft.com/office/drawing/2014/main" id="{00000000-0008-0000-04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3" name="Text Box 15">
          <a:extLst>
            <a:ext uri="{FF2B5EF4-FFF2-40B4-BE49-F238E27FC236}">
              <a16:creationId xmlns:a16="http://schemas.microsoft.com/office/drawing/2014/main" id="{00000000-0008-0000-04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4" name="Text Box 15">
          <a:extLst>
            <a:ext uri="{FF2B5EF4-FFF2-40B4-BE49-F238E27FC236}">
              <a16:creationId xmlns:a16="http://schemas.microsoft.com/office/drawing/2014/main" id="{00000000-0008-0000-04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5" name="Text Box 15">
          <a:extLst>
            <a:ext uri="{FF2B5EF4-FFF2-40B4-BE49-F238E27FC236}">
              <a16:creationId xmlns:a16="http://schemas.microsoft.com/office/drawing/2014/main" id="{00000000-0008-0000-04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6" name="Text Box 15">
          <a:extLst>
            <a:ext uri="{FF2B5EF4-FFF2-40B4-BE49-F238E27FC236}">
              <a16:creationId xmlns:a16="http://schemas.microsoft.com/office/drawing/2014/main" id="{00000000-0008-0000-04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7" name="Text Box 15">
          <a:extLst>
            <a:ext uri="{FF2B5EF4-FFF2-40B4-BE49-F238E27FC236}">
              <a16:creationId xmlns:a16="http://schemas.microsoft.com/office/drawing/2014/main" id="{00000000-0008-0000-04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8" name="Text Box 15">
          <a:extLst>
            <a:ext uri="{FF2B5EF4-FFF2-40B4-BE49-F238E27FC236}">
              <a16:creationId xmlns:a16="http://schemas.microsoft.com/office/drawing/2014/main" id="{00000000-0008-0000-04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69" name="Text Box 15">
          <a:extLst>
            <a:ext uri="{FF2B5EF4-FFF2-40B4-BE49-F238E27FC236}">
              <a16:creationId xmlns:a16="http://schemas.microsoft.com/office/drawing/2014/main" id="{00000000-0008-0000-04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0" name="Text Box 15">
          <a:extLst>
            <a:ext uri="{FF2B5EF4-FFF2-40B4-BE49-F238E27FC236}">
              <a16:creationId xmlns:a16="http://schemas.microsoft.com/office/drawing/2014/main" id="{00000000-0008-0000-04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1" name="Text Box 15">
          <a:extLst>
            <a:ext uri="{FF2B5EF4-FFF2-40B4-BE49-F238E27FC236}">
              <a16:creationId xmlns:a16="http://schemas.microsoft.com/office/drawing/2014/main" id="{00000000-0008-0000-04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2" name="Text Box 15">
          <a:extLst>
            <a:ext uri="{FF2B5EF4-FFF2-40B4-BE49-F238E27FC236}">
              <a16:creationId xmlns:a16="http://schemas.microsoft.com/office/drawing/2014/main" id="{00000000-0008-0000-04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3" name="Text Box 15">
          <a:extLst>
            <a:ext uri="{FF2B5EF4-FFF2-40B4-BE49-F238E27FC236}">
              <a16:creationId xmlns:a16="http://schemas.microsoft.com/office/drawing/2014/main" id="{00000000-0008-0000-04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4" name="Text Box 15">
          <a:extLst>
            <a:ext uri="{FF2B5EF4-FFF2-40B4-BE49-F238E27FC236}">
              <a16:creationId xmlns:a16="http://schemas.microsoft.com/office/drawing/2014/main" id="{00000000-0008-0000-04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5" name="Text Box 15">
          <a:extLst>
            <a:ext uri="{FF2B5EF4-FFF2-40B4-BE49-F238E27FC236}">
              <a16:creationId xmlns:a16="http://schemas.microsoft.com/office/drawing/2014/main" id="{00000000-0008-0000-04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6" name="Text Box 15">
          <a:extLst>
            <a:ext uri="{FF2B5EF4-FFF2-40B4-BE49-F238E27FC236}">
              <a16:creationId xmlns:a16="http://schemas.microsoft.com/office/drawing/2014/main" id="{00000000-0008-0000-04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77" name="Text Box 15">
          <a:extLst>
            <a:ext uri="{FF2B5EF4-FFF2-40B4-BE49-F238E27FC236}">
              <a16:creationId xmlns:a16="http://schemas.microsoft.com/office/drawing/2014/main" id="{00000000-0008-0000-04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78" name="Text Box 15">
          <a:extLst>
            <a:ext uri="{FF2B5EF4-FFF2-40B4-BE49-F238E27FC236}">
              <a16:creationId xmlns:a16="http://schemas.microsoft.com/office/drawing/2014/main" id="{00000000-0008-0000-04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79" name="Text Box 15">
          <a:extLst>
            <a:ext uri="{FF2B5EF4-FFF2-40B4-BE49-F238E27FC236}">
              <a16:creationId xmlns:a16="http://schemas.microsoft.com/office/drawing/2014/main" id="{00000000-0008-0000-04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80" name="Text Box 15">
          <a:extLst>
            <a:ext uri="{FF2B5EF4-FFF2-40B4-BE49-F238E27FC236}">
              <a16:creationId xmlns:a16="http://schemas.microsoft.com/office/drawing/2014/main" id="{00000000-0008-0000-04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1" name="Text Box 15">
          <a:extLst>
            <a:ext uri="{FF2B5EF4-FFF2-40B4-BE49-F238E27FC236}">
              <a16:creationId xmlns:a16="http://schemas.microsoft.com/office/drawing/2014/main" id="{00000000-0008-0000-04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2" name="Text Box 15">
          <a:extLst>
            <a:ext uri="{FF2B5EF4-FFF2-40B4-BE49-F238E27FC236}">
              <a16:creationId xmlns:a16="http://schemas.microsoft.com/office/drawing/2014/main" id="{00000000-0008-0000-04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3" name="Text Box 15">
          <a:extLst>
            <a:ext uri="{FF2B5EF4-FFF2-40B4-BE49-F238E27FC236}">
              <a16:creationId xmlns:a16="http://schemas.microsoft.com/office/drawing/2014/main" id="{00000000-0008-0000-04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4" name="Text Box 15">
          <a:extLst>
            <a:ext uri="{FF2B5EF4-FFF2-40B4-BE49-F238E27FC236}">
              <a16:creationId xmlns:a16="http://schemas.microsoft.com/office/drawing/2014/main" id="{00000000-0008-0000-04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5" name="Text Box 15">
          <a:extLst>
            <a:ext uri="{FF2B5EF4-FFF2-40B4-BE49-F238E27FC236}">
              <a16:creationId xmlns:a16="http://schemas.microsoft.com/office/drawing/2014/main" id="{00000000-0008-0000-04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6" name="Text Box 15">
          <a:extLst>
            <a:ext uri="{FF2B5EF4-FFF2-40B4-BE49-F238E27FC236}">
              <a16:creationId xmlns:a16="http://schemas.microsoft.com/office/drawing/2014/main" id="{00000000-0008-0000-04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87" name="Text Box 15">
          <a:extLst>
            <a:ext uri="{FF2B5EF4-FFF2-40B4-BE49-F238E27FC236}">
              <a16:creationId xmlns:a16="http://schemas.microsoft.com/office/drawing/2014/main" id="{00000000-0008-0000-04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88" name="Text Box 15">
          <a:extLst>
            <a:ext uri="{FF2B5EF4-FFF2-40B4-BE49-F238E27FC236}">
              <a16:creationId xmlns:a16="http://schemas.microsoft.com/office/drawing/2014/main" id="{00000000-0008-0000-04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89" name="Text Box 15">
          <a:extLst>
            <a:ext uri="{FF2B5EF4-FFF2-40B4-BE49-F238E27FC236}">
              <a16:creationId xmlns:a16="http://schemas.microsoft.com/office/drawing/2014/main" id="{00000000-0008-0000-04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0" name="Text Box 15">
          <a:extLst>
            <a:ext uri="{FF2B5EF4-FFF2-40B4-BE49-F238E27FC236}">
              <a16:creationId xmlns:a16="http://schemas.microsoft.com/office/drawing/2014/main" id="{00000000-0008-0000-04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1" name="Text Box 15">
          <a:extLst>
            <a:ext uri="{FF2B5EF4-FFF2-40B4-BE49-F238E27FC236}">
              <a16:creationId xmlns:a16="http://schemas.microsoft.com/office/drawing/2014/main" id="{00000000-0008-0000-04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2" name="Text Box 15">
          <a:extLst>
            <a:ext uri="{FF2B5EF4-FFF2-40B4-BE49-F238E27FC236}">
              <a16:creationId xmlns:a16="http://schemas.microsoft.com/office/drawing/2014/main" id="{00000000-0008-0000-04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3" name="Text Box 15">
          <a:extLst>
            <a:ext uri="{FF2B5EF4-FFF2-40B4-BE49-F238E27FC236}">
              <a16:creationId xmlns:a16="http://schemas.microsoft.com/office/drawing/2014/main" id="{00000000-0008-0000-04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4" name="Text Box 15">
          <a:extLst>
            <a:ext uri="{FF2B5EF4-FFF2-40B4-BE49-F238E27FC236}">
              <a16:creationId xmlns:a16="http://schemas.microsoft.com/office/drawing/2014/main" id="{00000000-0008-0000-04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695" name="Text Box 15">
          <a:extLst>
            <a:ext uri="{FF2B5EF4-FFF2-40B4-BE49-F238E27FC236}">
              <a16:creationId xmlns:a16="http://schemas.microsoft.com/office/drawing/2014/main" id="{00000000-0008-0000-04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7" name="Text Box 15">
          <a:extLst>
            <a:ext uri="{FF2B5EF4-FFF2-40B4-BE49-F238E27FC236}">
              <a16:creationId xmlns:a16="http://schemas.microsoft.com/office/drawing/2014/main" id="{00000000-0008-0000-04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698" name="Text Box 15">
          <a:extLst>
            <a:ext uri="{FF2B5EF4-FFF2-40B4-BE49-F238E27FC236}">
              <a16:creationId xmlns:a16="http://schemas.microsoft.com/office/drawing/2014/main" id="{00000000-0008-0000-04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696" name="Text Box 15">
          <a:extLst>
            <a:ext uri="{FF2B5EF4-FFF2-40B4-BE49-F238E27FC236}">
              <a16:creationId xmlns:a16="http://schemas.microsoft.com/office/drawing/2014/main" id="{00000000-0008-0000-04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699" name="Text Box 16">
          <a:extLst>
            <a:ext uri="{FF2B5EF4-FFF2-40B4-BE49-F238E27FC236}">
              <a16:creationId xmlns:a16="http://schemas.microsoft.com/office/drawing/2014/main" id="{00000000-0008-0000-04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00" name="Text Box 17">
          <a:extLst>
            <a:ext uri="{FF2B5EF4-FFF2-40B4-BE49-F238E27FC236}">
              <a16:creationId xmlns:a16="http://schemas.microsoft.com/office/drawing/2014/main" id="{00000000-0008-0000-04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01" name="Text Box 18">
          <a:extLst>
            <a:ext uri="{FF2B5EF4-FFF2-40B4-BE49-F238E27FC236}">
              <a16:creationId xmlns:a16="http://schemas.microsoft.com/office/drawing/2014/main" id="{00000000-0008-0000-04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02" name="Text Box 19">
          <a:extLst>
            <a:ext uri="{FF2B5EF4-FFF2-40B4-BE49-F238E27FC236}">
              <a16:creationId xmlns:a16="http://schemas.microsoft.com/office/drawing/2014/main" id="{00000000-0008-0000-04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3" name="Text Box 15">
          <a:extLst>
            <a:ext uri="{FF2B5EF4-FFF2-40B4-BE49-F238E27FC236}">
              <a16:creationId xmlns:a16="http://schemas.microsoft.com/office/drawing/2014/main" id="{00000000-0008-0000-04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4" name="Text Box 15">
          <a:extLst>
            <a:ext uri="{FF2B5EF4-FFF2-40B4-BE49-F238E27FC236}">
              <a16:creationId xmlns:a16="http://schemas.microsoft.com/office/drawing/2014/main" id="{00000000-0008-0000-04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5" name="Text Box 15">
          <a:extLst>
            <a:ext uri="{FF2B5EF4-FFF2-40B4-BE49-F238E27FC236}">
              <a16:creationId xmlns:a16="http://schemas.microsoft.com/office/drawing/2014/main" id="{00000000-0008-0000-04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6" name="Text Box 15">
          <a:extLst>
            <a:ext uri="{FF2B5EF4-FFF2-40B4-BE49-F238E27FC236}">
              <a16:creationId xmlns:a16="http://schemas.microsoft.com/office/drawing/2014/main" id="{00000000-0008-0000-04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7" name="Text Box 15">
          <a:extLst>
            <a:ext uri="{FF2B5EF4-FFF2-40B4-BE49-F238E27FC236}">
              <a16:creationId xmlns:a16="http://schemas.microsoft.com/office/drawing/2014/main" id="{00000000-0008-0000-04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8" name="Text Box 15">
          <a:extLst>
            <a:ext uri="{FF2B5EF4-FFF2-40B4-BE49-F238E27FC236}">
              <a16:creationId xmlns:a16="http://schemas.microsoft.com/office/drawing/2014/main" id="{00000000-0008-0000-04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09" name="Text Box 15">
          <a:extLst>
            <a:ext uri="{FF2B5EF4-FFF2-40B4-BE49-F238E27FC236}">
              <a16:creationId xmlns:a16="http://schemas.microsoft.com/office/drawing/2014/main" id="{00000000-0008-0000-04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0" name="Text Box 15">
          <a:extLst>
            <a:ext uri="{FF2B5EF4-FFF2-40B4-BE49-F238E27FC236}">
              <a16:creationId xmlns:a16="http://schemas.microsoft.com/office/drawing/2014/main" id="{00000000-0008-0000-04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1" name="Text Box 15">
          <a:extLst>
            <a:ext uri="{FF2B5EF4-FFF2-40B4-BE49-F238E27FC236}">
              <a16:creationId xmlns:a16="http://schemas.microsoft.com/office/drawing/2014/main" id="{00000000-0008-0000-04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2" name="Text Box 15">
          <a:extLst>
            <a:ext uri="{FF2B5EF4-FFF2-40B4-BE49-F238E27FC236}">
              <a16:creationId xmlns:a16="http://schemas.microsoft.com/office/drawing/2014/main" id="{00000000-0008-0000-04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3" name="Text Box 15">
          <a:extLst>
            <a:ext uri="{FF2B5EF4-FFF2-40B4-BE49-F238E27FC236}">
              <a16:creationId xmlns:a16="http://schemas.microsoft.com/office/drawing/2014/main" id="{00000000-0008-0000-04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4" name="Text Box 15">
          <a:extLst>
            <a:ext uri="{FF2B5EF4-FFF2-40B4-BE49-F238E27FC236}">
              <a16:creationId xmlns:a16="http://schemas.microsoft.com/office/drawing/2014/main" id="{00000000-0008-0000-04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5" name="Text Box 15">
          <a:extLst>
            <a:ext uri="{FF2B5EF4-FFF2-40B4-BE49-F238E27FC236}">
              <a16:creationId xmlns:a16="http://schemas.microsoft.com/office/drawing/2014/main" id="{00000000-0008-0000-04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6" name="Text Box 15">
          <a:extLst>
            <a:ext uri="{FF2B5EF4-FFF2-40B4-BE49-F238E27FC236}">
              <a16:creationId xmlns:a16="http://schemas.microsoft.com/office/drawing/2014/main" id="{00000000-0008-0000-04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11</xdr:row>
      <xdr:rowOff>504825</xdr:rowOff>
    </xdr:from>
    <xdr:ext cx="95250" cy="444014"/>
    <xdr:sp macro="" textlink="">
      <xdr:nvSpPr>
        <xdr:cNvPr id="717" name="Text Box 15">
          <a:extLst>
            <a:ext uri="{FF2B5EF4-FFF2-40B4-BE49-F238E27FC236}">
              <a16:creationId xmlns:a16="http://schemas.microsoft.com/office/drawing/2014/main" id="{00000000-0008-0000-04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8" name="Text Box 15">
          <a:extLst>
            <a:ext uri="{FF2B5EF4-FFF2-40B4-BE49-F238E27FC236}">
              <a16:creationId xmlns:a16="http://schemas.microsoft.com/office/drawing/2014/main" id="{00000000-0008-0000-04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19" name="Text Box 15">
          <a:extLst>
            <a:ext uri="{FF2B5EF4-FFF2-40B4-BE49-F238E27FC236}">
              <a16:creationId xmlns:a16="http://schemas.microsoft.com/office/drawing/2014/main" id="{00000000-0008-0000-04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0" name="Text Box 15">
          <a:extLst>
            <a:ext uri="{FF2B5EF4-FFF2-40B4-BE49-F238E27FC236}">
              <a16:creationId xmlns:a16="http://schemas.microsoft.com/office/drawing/2014/main" id="{00000000-0008-0000-04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1" name="Text Box 15">
          <a:extLst>
            <a:ext uri="{FF2B5EF4-FFF2-40B4-BE49-F238E27FC236}">
              <a16:creationId xmlns:a16="http://schemas.microsoft.com/office/drawing/2014/main" id="{00000000-0008-0000-04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2" name="Text Box 15">
          <a:extLst>
            <a:ext uri="{FF2B5EF4-FFF2-40B4-BE49-F238E27FC236}">
              <a16:creationId xmlns:a16="http://schemas.microsoft.com/office/drawing/2014/main" id="{00000000-0008-0000-04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3" name="Text Box 15">
          <a:extLst>
            <a:ext uri="{FF2B5EF4-FFF2-40B4-BE49-F238E27FC236}">
              <a16:creationId xmlns:a16="http://schemas.microsoft.com/office/drawing/2014/main" id="{00000000-0008-0000-04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4" name="Text Box 15">
          <a:extLst>
            <a:ext uri="{FF2B5EF4-FFF2-40B4-BE49-F238E27FC236}">
              <a16:creationId xmlns:a16="http://schemas.microsoft.com/office/drawing/2014/main" id="{00000000-0008-0000-04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5" name="Text Box 15">
          <a:extLst>
            <a:ext uri="{FF2B5EF4-FFF2-40B4-BE49-F238E27FC236}">
              <a16:creationId xmlns:a16="http://schemas.microsoft.com/office/drawing/2014/main" id="{00000000-0008-0000-04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6" name="Text Box 15">
          <a:extLst>
            <a:ext uri="{FF2B5EF4-FFF2-40B4-BE49-F238E27FC236}">
              <a16:creationId xmlns:a16="http://schemas.microsoft.com/office/drawing/2014/main" id="{00000000-0008-0000-04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7" name="Text Box 15">
          <a:extLst>
            <a:ext uri="{FF2B5EF4-FFF2-40B4-BE49-F238E27FC236}">
              <a16:creationId xmlns:a16="http://schemas.microsoft.com/office/drawing/2014/main" id="{00000000-0008-0000-04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8" name="Text Box 15">
          <a:extLst>
            <a:ext uri="{FF2B5EF4-FFF2-40B4-BE49-F238E27FC236}">
              <a16:creationId xmlns:a16="http://schemas.microsoft.com/office/drawing/2014/main" id="{00000000-0008-0000-04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29" name="Text Box 15">
          <a:extLst>
            <a:ext uri="{FF2B5EF4-FFF2-40B4-BE49-F238E27FC236}">
              <a16:creationId xmlns:a16="http://schemas.microsoft.com/office/drawing/2014/main" id="{00000000-0008-0000-04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30" name="Text Box 15">
          <a:extLst>
            <a:ext uri="{FF2B5EF4-FFF2-40B4-BE49-F238E27FC236}">
              <a16:creationId xmlns:a16="http://schemas.microsoft.com/office/drawing/2014/main" id="{00000000-0008-0000-04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31" name="Text Box 15">
          <a:extLst>
            <a:ext uri="{FF2B5EF4-FFF2-40B4-BE49-F238E27FC236}">
              <a16:creationId xmlns:a16="http://schemas.microsoft.com/office/drawing/2014/main" id="{00000000-0008-0000-04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2" name="Text Box 16">
          <a:extLst>
            <a:ext uri="{FF2B5EF4-FFF2-40B4-BE49-F238E27FC236}">
              <a16:creationId xmlns:a16="http://schemas.microsoft.com/office/drawing/2014/main" id="{00000000-0008-0000-04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3" name="Text Box 17">
          <a:extLst>
            <a:ext uri="{FF2B5EF4-FFF2-40B4-BE49-F238E27FC236}">
              <a16:creationId xmlns:a16="http://schemas.microsoft.com/office/drawing/2014/main" id="{00000000-0008-0000-04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4" name="Text Box 18">
          <a:extLst>
            <a:ext uri="{FF2B5EF4-FFF2-40B4-BE49-F238E27FC236}">
              <a16:creationId xmlns:a16="http://schemas.microsoft.com/office/drawing/2014/main" id="{00000000-0008-0000-04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5" name="Text Box 19">
          <a:extLst>
            <a:ext uri="{FF2B5EF4-FFF2-40B4-BE49-F238E27FC236}">
              <a16:creationId xmlns:a16="http://schemas.microsoft.com/office/drawing/2014/main" id="{00000000-0008-0000-04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213632"/>
    <xdr:sp macro="" textlink="">
      <xdr:nvSpPr>
        <xdr:cNvPr id="736" name="Text Box 15">
          <a:extLst>
            <a:ext uri="{FF2B5EF4-FFF2-40B4-BE49-F238E27FC236}">
              <a16:creationId xmlns:a16="http://schemas.microsoft.com/office/drawing/2014/main" id="{00000000-0008-0000-04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37" name="Text Box 16">
          <a:extLst>
            <a:ext uri="{FF2B5EF4-FFF2-40B4-BE49-F238E27FC236}">
              <a16:creationId xmlns:a16="http://schemas.microsoft.com/office/drawing/2014/main" id="{00000000-0008-0000-04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38" name="Text Box 17">
          <a:extLst>
            <a:ext uri="{FF2B5EF4-FFF2-40B4-BE49-F238E27FC236}">
              <a16:creationId xmlns:a16="http://schemas.microsoft.com/office/drawing/2014/main" id="{00000000-0008-0000-04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39" name="Text Box 18">
          <a:extLst>
            <a:ext uri="{FF2B5EF4-FFF2-40B4-BE49-F238E27FC236}">
              <a16:creationId xmlns:a16="http://schemas.microsoft.com/office/drawing/2014/main" id="{00000000-0008-0000-04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40" name="Text Box 19">
          <a:extLst>
            <a:ext uri="{FF2B5EF4-FFF2-40B4-BE49-F238E27FC236}">
              <a16:creationId xmlns:a16="http://schemas.microsoft.com/office/drawing/2014/main" id="{00000000-0008-0000-04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41" name="Text Box 15">
          <a:extLst>
            <a:ext uri="{FF2B5EF4-FFF2-40B4-BE49-F238E27FC236}">
              <a16:creationId xmlns:a16="http://schemas.microsoft.com/office/drawing/2014/main" id="{00000000-0008-0000-04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42" name="Text Box 15">
          <a:extLst>
            <a:ext uri="{FF2B5EF4-FFF2-40B4-BE49-F238E27FC236}">
              <a16:creationId xmlns:a16="http://schemas.microsoft.com/office/drawing/2014/main" id="{00000000-0008-0000-04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43" name="Text Box 15">
          <a:extLst>
            <a:ext uri="{FF2B5EF4-FFF2-40B4-BE49-F238E27FC236}">
              <a16:creationId xmlns:a16="http://schemas.microsoft.com/office/drawing/2014/main" id="{00000000-0008-0000-04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444331"/>
    <xdr:sp macro="" textlink="">
      <xdr:nvSpPr>
        <xdr:cNvPr id="744" name="Text Box 15">
          <a:extLst>
            <a:ext uri="{FF2B5EF4-FFF2-40B4-BE49-F238E27FC236}">
              <a16:creationId xmlns:a16="http://schemas.microsoft.com/office/drawing/2014/main" id="{00000000-0008-0000-04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45" name="Text Box 16">
          <a:extLst>
            <a:ext uri="{FF2B5EF4-FFF2-40B4-BE49-F238E27FC236}">
              <a16:creationId xmlns:a16="http://schemas.microsoft.com/office/drawing/2014/main" id="{00000000-0008-0000-04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46" name="Text Box 17">
          <a:extLst>
            <a:ext uri="{FF2B5EF4-FFF2-40B4-BE49-F238E27FC236}">
              <a16:creationId xmlns:a16="http://schemas.microsoft.com/office/drawing/2014/main" id="{00000000-0008-0000-04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47" name="Text Box 18">
          <a:extLst>
            <a:ext uri="{FF2B5EF4-FFF2-40B4-BE49-F238E27FC236}">
              <a16:creationId xmlns:a16="http://schemas.microsoft.com/office/drawing/2014/main" id="{00000000-0008-0000-04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748" name="Text Box 19">
          <a:extLst>
            <a:ext uri="{FF2B5EF4-FFF2-40B4-BE49-F238E27FC236}">
              <a16:creationId xmlns:a16="http://schemas.microsoft.com/office/drawing/2014/main" id="{00000000-0008-0000-04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49" name="Text Box 15">
          <a:extLst>
            <a:ext uri="{FF2B5EF4-FFF2-40B4-BE49-F238E27FC236}">
              <a16:creationId xmlns:a16="http://schemas.microsoft.com/office/drawing/2014/main" id="{00000000-0008-0000-04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0" name="Text Box 15">
          <a:extLst>
            <a:ext uri="{FF2B5EF4-FFF2-40B4-BE49-F238E27FC236}">
              <a16:creationId xmlns:a16="http://schemas.microsoft.com/office/drawing/2014/main" id="{00000000-0008-0000-04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1" name="Text Box 15">
          <a:extLst>
            <a:ext uri="{FF2B5EF4-FFF2-40B4-BE49-F238E27FC236}">
              <a16:creationId xmlns:a16="http://schemas.microsoft.com/office/drawing/2014/main" id="{00000000-0008-0000-04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2" name="Text Box 15">
          <a:extLst>
            <a:ext uri="{FF2B5EF4-FFF2-40B4-BE49-F238E27FC236}">
              <a16:creationId xmlns:a16="http://schemas.microsoft.com/office/drawing/2014/main" id="{00000000-0008-0000-04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3" name="Text Box 15">
          <a:extLst>
            <a:ext uri="{FF2B5EF4-FFF2-40B4-BE49-F238E27FC236}">
              <a16:creationId xmlns:a16="http://schemas.microsoft.com/office/drawing/2014/main" id="{00000000-0008-0000-04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4" name="Text Box 15">
          <a:extLst>
            <a:ext uri="{FF2B5EF4-FFF2-40B4-BE49-F238E27FC236}">
              <a16:creationId xmlns:a16="http://schemas.microsoft.com/office/drawing/2014/main" id="{00000000-0008-0000-04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5" name="Text Box 15">
          <a:extLst>
            <a:ext uri="{FF2B5EF4-FFF2-40B4-BE49-F238E27FC236}">
              <a16:creationId xmlns:a16="http://schemas.microsoft.com/office/drawing/2014/main" id="{00000000-0008-0000-04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6" name="Text Box 15">
          <a:extLst>
            <a:ext uri="{FF2B5EF4-FFF2-40B4-BE49-F238E27FC236}">
              <a16:creationId xmlns:a16="http://schemas.microsoft.com/office/drawing/2014/main" id="{00000000-0008-0000-04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7" name="Text Box 15">
          <a:extLst>
            <a:ext uri="{FF2B5EF4-FFF2-40B4-BE49-F238E27FC236}">
              <a16:creationId xmlns:a16="http://schemas.microsoft.com/office/drawing/2014/main" id="{00000000-0008-0000-04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8" name="Text Box 15">
          <a:extLst>
            <a:ext uri="{FF2B5EF4-FFF2-40B4-BE49-F238E27FC236}">
              <a16:creationId xmlns:a16="http://schemas.microsoft.com/office/drawing/2014/main" id="{00000000-0008-0000-04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59" name="Text Box 15">
          <a:extLst>
            <a:ext uri="{FF2B5EF4-FFF2-40B4-BE49-F238E27FC236}">
              <a16:creationId xmlns:a16="http://schemas.microsoft.com/office/drawing/2014/main" id="{00000000-0008-0000-04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60" name="Text Box 15">
          <a:extLst>
            <a:ext uri="{FF2B5EF4-FFF2-40B4-BE49-F238E27FC236}">
              <a16:creationId xmlns:a16="http://schemas.microsoft.com/office/drawing/2014/main" id="{00000000-0008-0000-04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61" name="Text Box 15">
          <a:extLst>
            <a:ext uri="{FF2B5EF4-FFF2-40B4-BE49-F238E27FC236}">
              <a16:creationId xmlns:a16="http://schemas.microsoft.com/office/drawing/2014/main" id="{00000000-0008-0000-04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62" name="Text Box 15">
          <a:extLst>
            <a:ext uri="{FF2B5EF4-FFF2-40B4-BE49-F238E27FC236}">
              <a16:creationId xmlns:a16="http://schemas.microsoft.com/office/drawing/2014/main" id="{00000000-0008-0000-04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64" name="Text Box 15">
          <a:extLst>
            <a:ext uri="{FF2B5EF4-FFF2-40B4-BE49-F238E27FC236}">
              <a16:creationId xmlns:a16="http://schemas.microsoft.com/office/drawing/2014/main" id="{00000000-0008-0000-04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65" name="Text Box 15">
          <a:extLst>
            <a:ext uri="{FF2B5EF4-FFF2-40B4-BE49-F238E27FC236}">
              <a16:creationId xmlns:a16="http://schemas.microsoft.com/office/drawing/2014/main" id="{00000000-0008-0000-04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66" name="Text Box 15">
          <a:extLst>
            <a:ext uri="{FF2B5EF4-FFF2-40B4-BE49-F238E27FC236}">
              <a16:creationId xmlns:a16="http://schemas.microsoft.com/office/drawing/2014/main" id="{00000000-0008-0000-04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67" name="Text Box 15">
          <a:extLst>
            <a:ext uri="{FF2B5EF4-FFF2-40B4-BE49-F238E27FC236}">
              <a16:creationId xmlns:a16="http://schemas.microsoft.com/office/drawing/2014/main" id="{00000000-0008-0000-04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68" name="Text Box 15">
          <a:extLst>
            <a:ext uri="{FF2B5EF4-FFF2-40B4-BE49-F238E27FC236}">
              <a16:creationId xmlns:a16="http://schemas.microsoft.com/office/drawing/2014/main" id="{00000000-0008-0000-04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69" name="Text Box 15">
          <a:extLst>
            <a:ext uri="{FF2B5EF4-FFF2-40B4-BE49-F238E27FC236}">
              <a16:creationId xmlns:a16="http://schemas.microsoft.com/office/drawing/2014/main" id="{00000000-0008-0000-04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0" name="Text Box 15">
          <a:extLst>
            <a:ext uri="{FF2B5EF4-FFF2-40B4-BE49-F238E27FC236}">
              <a16:creationId xmlns:a16="http://schemas.microsoft.com/office/drawing/2014/main" id="{00000000-0008-0000-04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1" name="Text Box 15">
          <a:extLst>
            <a:ext uri="{FF2B5EF4-FFF2-40B4-BE49-F238E27FC236}">
              <a16:creationId xmlns:a16="http://schemas.microsoft.com/office/drawing/2014/main" id="{00000000-0008-0000-04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2" name="Text Box 15">
          <a:extLst>
            <a:ext uri="{FF2B5EF4-FFF2-40B4-BE49-F238E27FC236}">
              <a16:creationId xmlns:a16="http://schemas.microsoft.com/office/drawing/2014/main" id="{00000000-0008-0000-04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3" name="Text Box 15">
          <a:extLst>
            <a:ext uri="{FF2B5EF4-FFF2-40B4-BE49-F238E27FC236}">
              <a16:creationId xmlns:a16="http://schemas.microsoft.com/office/drawing/2014/main" id="{00000000-0008-0000-04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4" name="Text Box 15">
          <a:extLst>
            <a:ext uri="{FF2B5EF4-FFF2-40B4-BE49-F238E27FC236}">
              <a16:creationId xmlns:a16="http://schemas.microsoft.com/office/drawing/2014/main" id="{00000000-0008-0000-04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5" name="Text Box 15">
          <a:extLst>
            <a:ext uri="{FF2B5EF4-FFF2-40B4-BE49-F238E27FC236}">
              <a16:creationId xmlns:a16="http://schemas.microsoft.com/office/drawing/2014/main" id="{00000000-0008-0000-04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6" name="Text Box 15">
          <a:extLst>
            <a:ext uri="{FF2B5EF4-FFF2-40B4-BE49-F238E27FC236}">
              <a16:creationId xmlns:a16="http://schemas.microsoft.com/office/drawing/2014/main" id="{00000000-0008-0000-04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77" name="Text Box 15">
          <a:extLst>
            <a:ext uri="{FF2B5EF4-FFF2-40B4-BE49-F238E27FC236}">
              <a16:creationId xmlns:a16="http://schemas.microsoft.com/office/drawing/2014/main" id="{00000000-0008-0000-04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8" name="Text Box 16">
          <a:extLst>
            <a:ext uri="{FF2B5EF4-FFF2-40B4-BE49-F238E27FC236}">
              <a16:creationId xmlns:a16="http://schemas.microsoft.com/office/drawing/2014/main" id="{00000000-0008-0000-04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9" name="Text Box 17">
          <a:extLst>
            <a:ext uri="{FF2B5EF4-FFF2-40B4-BE49-F238E27FC236}">
              <a16:creationId xmlns:a16="http://schemas.microsoft.com/office/drawing/2014/main" id="{00000000-0008-0000-04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13</xdr:row>
      <xdr:rowOff>15875</xdr:rowOff>
    </xdr:from>
    <xdr:ext cx="95250" cy="171450"/>
    <xdr:sp macro="" textlink="">
      <xdr:nvSpPr>
        <xdr:cNvPr id="780" name="Text Box 18">
          <a:extLst>
            <a:ext uri="{FF2B5EF4-FFF2-40B4-BE49-F238E27FC236}">
              <a16:creationId xmlns:a16="http://schemas.microsoft.com/office/drawing/2014/main" id="{00000000-0008-0000-04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213632"/>
    <xdr:sp macro="" textlink="">
      <xdr:nvSpPr>
        <xdr:cNvPr id="782" name="Text Box 15">
          <a:extLst>
            <a:ext uri="{FF2B5EF4-FFF2-40B4-BE49-F238E27FC236}">
              <a16:creationId xmlns:a16="http://schemas.microsoft.com/office/drawing/2014/main" id="{00000000-0008-0000-04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83" name="Text Box 16">
          <a:extLst>
            <a:ext uri="{FF2B5EF4-FFF2-40B4-BE49-F238E27FC236}">
              <a16:creationId xmlns:a16="http://schemas.microsoft.com/office/drawing/2014/main" id="{00000000-0008-0000-04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84" name="Text Box 17">
          <a:extLst>
            <a:ext uri="{FF2B5EF4-FFF2-40B4-BE49-F238E27FC236}">
              <a16:creationId xmlns:a16="http://schemas.microsoft.com/office/drawing/2014/main" id="{00000000-0008-0000-04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85" name="Text Box 18">
          <a:extLst>
            <a:ext uri="{FF2B5EF4-FFF2-40B4-BE49-F238E27FC236}">
              <a16:creationId xmlns:a16="http://schemas.microsoft.com/office/drawing/2014/main" id="{00000000-0008-0000-04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86" name="Text Box 19">
          <a:extLst>
            <a:ext uri="{FF2B5EF4-FFF2-40B4-BE49-F238E27FC236}">
              <a16:creationId xmlns:a16="http://schemas.microsoft.com/office/drawing/2014/main" id="{00000000-0008-0000-04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87" name="Text Box 15">
          <a:extLst>
            <a:ext uri="{FF2B5EF4-FFF2-40B4-BE49-F238E27FC236}">
              <a16:creationId xmlns:a16="http://schemas.microsoft.com/office/drawing/2014/main" id="{00000000-0008-0000-04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88" name="Text Box 15">
          <a:extLst>
            <a:ext uri="{FF2B5EF4-FFF2-40B4-BE49-F238E27FC236}">
              <a16:creationId xmlns:a16="http://schemas.microsoft.com/office/drawing/2014/main" id="{00000000-0008-0000-04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89" name="Text Box 15">
          <a:extLst>
            <a:ext uri="{FF2B5EF4-FFF2-40B4-BE49-F238E27FC236}">
              <a16:creationId xmlns:a16="http://schemas.microsoft.com/office/drawing/2014/main" id="{00000000-0008-0000-04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2" name="Text Box 15">
          <a:extLst>
            <a:ext uri="{FF2B5EF4-FFF2-40B4-BE49-F238E27FC236}">
              <a16:creationId xmlns:a16="http://schemas.microsoft.com/office/drawing/2014/main" id="{00000000-0008-0000-04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3" name="Text Box 15">
          <a:extLst>
            <a:ext uri="{FF2B5EF4-FFF2-40B4-BE49-F238E27FC236}">
              <a16:creationId xmlns:a16="http://schemas.microsoft.com/office/drawing/2014/main" id="{00000000-0008-0000-04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4" name="Text Box 15">
          <a:extLst>
            <a:ext uri="{FF2B5EF4-FFF2-40B4-BE49-F238E27FC236}">
              <a16:creationId xmlns:a16="http://schemas.microsoft.com/office/drawing/2014/main" id="{00000000-0008-0000-04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5" name="Text Box 15">
          <a:extLst>
            <a:ext uri="{FF2B5EF4-FFF2-40B4-BE49-F238E27FC236}">
              <a16:creationId xmlns:a16="http://schemas.microsoft.com/office/drawing/2014/main" id="{00000000-0008-0000-04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6" name="Text Box 15">
          <a:extLst>
            <a:ext uri="{FF2B5EF4-FFF2-40B4-BE49-F238E27FC236}">
              <a16:creationId xmlns:a16="http://schemas.microsoft.com/office/drawing/2014/main" id="{00000000-0008-0000-04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7" name="Text Box 15">
          <a:extLst>
            <a:ext uri="{FF2B5EF4-FFF2-40B4-BE49-F238E27FC236}">
              <a16:creationId xmlns:a16="http://schemas.microsoft.com/office/drawing/2014/main" id="{00000000-0008-0000-04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8" name="Text Box 15">
          <a:extLst>
            <a:ext uri="{FF2B5EF4-FFF2-40B4-BE49-F238E27FC236}">
              <a16:creationId xmlns:a16="http://schemas.microsoft.com/office/drawing/2014/main" id="{00000000-0008-0000-04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799" name="Text Box 15">
          <a:extLst>
            <a:ext uri="{FF2B5EF4-FFF2-40B4-BE49-F238E27FC236}">
              <a16:creationId xmlns:a16="http://schemas.microsoft.com/office/drawing/2014/main" id="{00000000-0008-0000-04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0" name="Text Box 15">
          <a:extLst>
            <a:ext uri="{FF2B5EF4-FFF2-40B4-BE49-F238E27FC236}">
              <a16:creationId xmlns:a16="http://schemas.microsoft.com/office/drawing/2014/main" id="{00000000-0008-0000-04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1" name="Text Box 15">
          <a:extLst>
            <a:ext uri="{FF2B5EF4-FFF2-40B4-BE49-F238E27FC236}">
              <a16:creationId xmlns:a16="http://schemas.microsoft.com/office/drawing/2014/main" id="{00000000-0008-0000-04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2" name="Text Box 15">
          <a:extLst>
            <a:ext uri="{FF2B5EF4-FFF2-40B4-BE49-F238E27FC236}">
              <a16:creationId xmlns:a16="http://schemas.microsoft.com/office/drawing/2014/main" id="{00000000-0008-0000-04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3" name="Text Box 15">
          <a:extLst>
            <a:ext uri="{FF2B5EF4-FFF2-40B4-BE49-F238E27FC236}">
              <a16:creationId xmlns:a16="http://schemas.microsoft.com/office/drawing/2014/main" id="{00000000-0008-0000-04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4" name="Text Box 15">
          <a:extLst>
            <a:ext uri="{FF2B5EF4-FFF2-40B4-BE49-F238E27FC236}">
              <a16:creationId xmlns:a16="http://schemas.microsoft.com/office/drawing/2014/main" id="{00000000-0008-0000-04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5" name="Text Box 15">
          <a:extLst>
            <a:ext uri="{FF2B5EF4-FFF2-40B4-BE49-F238E27FC236}">
              <a16:creationId xmlns:a16="http://schemas.microsoft.com/office/drawing/2014/main" id="{00000000-0008-0000-04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6" name="Text Box 15">
          <a:extLst>
            <a:ext uri="{FF2B5EF4-FFF2-40B4-BE49-F238E27FC236}">
              <a16:creationId xmlns:a16="http://schemas.microsoft.com/office/drawing/2014/main" id="{00000000-0008-0000-04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7" name="Text Box 15">
          <a:extLst>
            <a:ext uri="{FF2B5EF4-FFF2-40B4-BE49-F238E27FC236}">
              <a16:creationId xmlns:a16="http://schemas.microsoft.com/office/drawing/2014/main" id="{00000000-0008-0000-04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8" name="Text Box 15">
          <a:extLst>
            <a:ext uri="{FF2B5EF4-FFF2-40B4-BE49-F238E27FC236}">
              <a16:creationId xmlns:a16="http://schemas.microsoft.com/office/drawing/2014/main" id="{00000000-0008-0000-04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09" name="Text Box 15">
          <a:extLst>
            <a:ext uri="{FF2B5EF4-FFF2-40B4-BE49-F238E27FC236}">
              <a16:creationId xmlns:a16="http://schemas.microsoft.com/office/drawing/2014/main" id="{00000000-0008-0000-04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0" name="Text Box 15">
          <a:extLst>
            <a:ext uri="{FF2B5EF4-FFF2-40B4-BE49-F238E27FC236}">
              <a16:creationId xmlns:a16="http://schemas.microsoft.com/office/drawing/2014/main" id="{00000000-0008-0000-04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1" name="Text Box 15">
          <a:extLst>
            <a:ext uri="{FF2B5EF4-FFF2-40B4-BE49-F238E27FC236}">
              <a16:creationId xmlns:a16="http://schemas.microsoft.com/office/drawing/2014/main" id="{00000000-0008-0000-04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2" name="Text Box 15">
          <a:extLst>
            <a:ext uri="{FF2B5EF4-FFF2-40B4-BE49-F238E27FC236}">
              <a16:creationId xmlns:a16="http://schemas.microsoft.com/office/drawing/2014/main" id="{00000000-0008-0000-04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3" name="Text Box 15">
          <a:extLst>
            <a:ext uri="{FF2B5EF4-FFF2-40B4-BE49-F238E27FC236}">
              <a16:creationId xmlns:a16="http://schemas.microsoft.com/office/drawing/2014/main" id="{00000000-0008-0000-04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4" name="Text Box 15">
          <a:extLst>
            <a:ext uri="{FF2B5EF4-FFF2-40B4-BE49-F238E27FC236}">
              <a16:creationId xmlns:a16="http://schemas.microsoft.com/office/drawing/2014/main" id="{00000000-0008-0000-04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5" name="Text Box 15">
          <a:extLst>
            <a:ext uri="{FF2B5EF4-FFF2-40B4-BE49-F238E27FC236}">
              <a16:creationId xmlns:a16="http://schemas.microsoft.com/office/drawing/2014/main" id="{00000000-0008-0000-04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6" name="Text Box 15">
          <a:extLst>
            <a:ext uri="{FF2B5EF4-FFF2-40B4-BE49-F238E27FC236}">
              <a16:creationId xmlns:a16="http://schemas.microsoft.com/office/drawing/2014/main" id="{00000000-0008-0000-04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7" name="Text Box 15">
          <a:extLst>
            <a:ext uri="{FF2B5EF4-FFF2-40B4-BE49-F238E27FC236}">
              <a16:creationId xmlns:a16="http://schemas.microsoft.com/office/drawing/2014/main" id="{00000000-0008-0000-04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8" name="Text Box 15">
          <a:extLst>
            <a:ext uri="{FF2B5EF4-FFF2-40B4-BE49-F238E27FC236}">
              <a16:creationId xmlns:a16="http://schemas.microsoft.com/office/drawing/2014/main" id="{00000000-0008-0000-04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19" name="Text Box 15">
          <a:extLst>
            <a:ext uri="{FF2B5EF4-FFF2-40B4-BE49-F238E27FC236}">
              <a16:creationId xmlns:a16="http://schemas.microsoft.com/office/drawing/2014/main" id="{00000000-0008-0000-04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0" name="Text Box 15">
          <a:extLst>
            <a:ext uri="{FF2B5EF4-FFF2-40B4-BE49-F238E27FC236}">
              <a16:creationId xmlns:a16="http://schemas.microsoft.com/office/drawing/2014/main" id="{00000000-0008-0000-04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1" name="Text Box 15">
          <a:extLst>
            <a:ext uri="{FF2B5EF4-FFF2-40B4-BE49-F238E27FC236}">
              <a16:creationId xmlns:a16="http://schemas.microsoft.com/office/drawing/2014/main" id="{00000000-0008-0000-04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2" name="Text Box 15">
          <a:extLst>
            <a:ext uri="{FF2B5EF4-FFF2-40B4-BE49-F238E27FC236}">
              <a16:creationId xmlns:a16="http://schemas.microsoft.com/office/drawing/2014/main" id="{00000000-0008-0000-04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3" name="Text Box 15">
          <a:extLst>
            <a:ext uri="{FF2B5EF4-FFF2-40B4-BE49-F238E27FC236}">
              <a16:creationId xmlns:a16="http://schemas.microsoft.com/office/drawing/2014/main" id="{00000000-0008-0000-04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4" name="Text Box 15">
          <a:extLst>
            <a:ext uri="{FF2B5EF4-FFF2-40B4-BE49-F238E27FC236}">
              <a16:creationId xmlns:a16="http://schemas.microsoft.com/office/drawing/2014/main" id="{00000000-0008-0000-04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5" name="Text Box 15">
          <a:extLst>
            <a:ext uri="{FF2B5EF4-FFF2-40B4-BE49-F238E27FC236}">
              <a16:creationId xmlns:a16="http://schemas.microsoft.com/office/drawing/2014/main" id="{00000000-0008-0000-04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6" name="Text Box 15">
          <a:extLst>
            <a:ext uri="{FF2B5EF4-FFF2-40B4-BE49-F238E27FC236}">
              <a16:creationId xmlns:a16="http://schemas.microsoft.com/office/drawing/2014/main" id="{00000000-0008-0000-04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7" name="Text Box 15">
          <a:extLst>
            <a:ext uri="{FF2B5EF4-FFF2-40B4-BE49-F238E27FC236}">
              <a16:creationId xmlns:a16="http://schemas.microsoft.com/office/drawing/2014/main" id="{00000000-0008-0000-04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8" name="Text Box 15">
          <a:extLst>
            <a:ext uri="{FF2B5EF4-FFF2-40B4-BE49-F238E27FC236}">
              <a16:creationId xmlns:a16="http://schemas.microsoft.com/office/drawing/2014/main" id="{00000000-0008-0000-04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29" name="Text Box 15">
          <a:extLst>
            <a:ext uri="{FF2B5EF4-FFF2-40B4-BE49-F238E27FC236}">
              <a16:creationId xmlns:a16="http://schemas.microsoft.com/office/drawing/2014/main" id="{00000000-0008-0000-04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30" name="Text Box 15">
          <a:extLst>
            <a:ext uri="{FF2B5EF4-FFF2-40B4-BE49-F238E27FC236}">
              <a16:creationId xmlns:a16="http://schemas.microsoft.com/office/drawing/2014/main" id="{00000000-0008-0000-04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31" name="Text Box 15">
          <a:extLst>
            <a:ext uri="{FF2B5EF4-FFF2-40B4-BE49-F238E27FC236}">
              <a16:creationId xmlns:a16="http://schemas.microsoft.com/office/drawing/2014/main" id="{00000000-0008-0000-04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32" name="Text Box 15">
          <a:extLst>
            <a:ext uri="{FF2B5EF4-FFF2-40B4-BE49-F238E27FC236}">
              <a16:creationId xmlns:a16="http://schemas.microsoft.com/office/drawing/2014/main" id="{00000000-0008-0000-04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33" name="Text Box 15">
          <a:extLst>
            <a:ext uri="{FF2B5EF4-FFF2-40B4-BE49-F238E27FC236}">
              <a16:creationId xmlns:a16="http://schemas.microsoft.com/office/drawing/2014/main" id="{00000000-0008-0000-04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834" name="Text Box 15">
          <a:extLst>
            <a:ext uri="{FF2B5EF4-FFF2-40B4-BE49-F238E27FC236}">
              <a16:creationId xmlns:a16="http://schemas.microsoft.com/office/drawing/2014/main" id="{00000000-0008-0000-04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6" name="Text Box 16">
          <a:extLst>
            <a:ext uri="{FF2B5EF4-FFF2-40B4-BE49-F238E27FC236}">
              <a16:creationId xmlns:a16="http://schemas.microsoft.com/office/drawing/2014/main" id="{00000000-0008-0000-0400-000044030000}"/>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7" name="Text Box 17">
          <a:extLst>
            <a:ext uri="{FF2B5EF4-FFF2-40B4-BE49-F238E27FC236}">
              <a16:creationId xmlns:a16="http://schemas.microsoft.com/office/drawing/2014/main" id="{00000000-0008-0000-0400-000045030000}"/>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8" name="Text Box 18">
          <a:extLst>
            <a:ext uri="{FF2B5EF4-FFF2-40B4-BE49-F238E27FC236}">
              <a16:creationId xmlns:a16="http://schemas.microsoft.com/office/drawing/2014/main" id="{00000000-0008-0000-0400-000046030000}"/>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9" name="Text Box 19">
          <a:extLst>
            <a:ext uri="{FF2B5EF4-FFF2-40B4-BE49-F238E27FC236}">
              <a16:creationId xmlns:a16="http://schemas.microsoft.com/office/drawing/2014/main" id="{00000000-0008-0000-0400-000047030000}"/>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1" name="Text Box 15">
          <a:extLst>
            <a:ext uri="{FF2B5EF4-FFF2-40B4-BE49-F238E27FC236}">
              <a16:creationId xmlns:a16="http://schemas.microsoft.com/office/drawing/2014/main" id="{00000000-0008-0000-0400-000049030000}"/>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2" name="Text Box 15">
          <a:extLst>
            <a:ext uri="{FF2B5EF4-FFF2-40B4-BE49-F238E27FC236}">
              <a16:creationId xmlns:a16="http://schemas.microsoft.com/office/drawing/2014/main" id="{00000000-0008-0000-0400-00004A030000}"/>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3" name="Text Box 15">
          <a:extLst>
            <a:ext uri="{FF2B5EF4-FFF2-40B4-BE49-F238E27FC236}">
              <a16:creationId xmlns:a16="http://schemas.microsoft.com/office/drawing/2014/main" id="{00000000-0008-0000-0400-00004B030000}"/>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4" name="Text Box 15">
          <a:extLst>
            <a:ext uri="{FF2B5EF4-FFF2-40B4-BE49-F238E27FC236}">
              <a16:creationId xmlns:a16="http://schemas.microsoft.com/office/drawing/2014/main" id="{00000000-0008-0000-0400-00004C03000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5" name="Text Box 15">
          <a:extLst>
            <a:ext uri="{FF2B5EF4-FFF2-40B4-BE49-F238E27FC236}">
              <a16:creationId xmlns:a16="http://schemas.microsoft.com/office/drawing/2014/main" id="{00000000-0008-0000-0400-00004D03000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6" name="Text Box 15">
          <a:extLst>
            <a:ext uri="{FF2B5EF4-FFF2-40B4-BE49-F238E27FC236}">
              <a16:creationId xmlns:a16="http://schemas.microsoft.com/office/drawing/2014/main" id="{00000000-0008-0000-0400-00004E030000}"/>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7" name="Text Box 15">
          <a:extLst>
            <a:ext uri="{FF2B5EF4-FFF2-40B4-BE49-F238E27FC236}">
              <a16:creationId xmlns:a16="http://schemas.microsoft.com/office/drawing/2014/main" id="{00000000-0008-0000-0400-00004F030000}"/>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8" name="Text Box 15">
          <a:extLst>
            <a:ext uri="{FF2B5EF4-FFF2-40B4-BE49-F238E27FC236}">
              <a16:creationId xmlns:a16="http://schemas.microsoft.com/office/drawing/2014/main" id="{00000000-0008-0000-0400-000050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49" name="Text Box 15">
          <a:extLst>
            <a:ext uri="{FF2B5EF4-FFF2-40B4-BE49-F238E27FC236}">
              <a16:creationId xmlns:a16="http://schemas.microsoft.com/office/drawing/2014/main" id="{00000000-0008-0000-0400-000051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50" name="Text Box 15">
          <a:extLst>
            <a:ext uri="{FF2B5EF4-FFF2-40B4-BE49-F238E27FC236}">
              <a16:creationId xmlns:a16="http://schemas.microsoft.com/office/drawing/2014/main" id="{00000000-0008-0000-0400-000052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51" name="Text Box 15">
          <a:extLst>
            <a:ext uri="{FF2B5EF4-FFF2-40B4-BE49-F238E27FC236}">
              <a16:creationId xmlns:a16="http://schemas.microsoft.com/office/drawing/2014/main" id="{00000000-0008-0000-0400-000053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52" name="Text Box 15">
          <a:extLst>
            <a:ext uri="{FF2B5EF4-FFF2-40B4-BE49-F238E27FC236}">
              <a16:creationId xmlns:a16="http://schemas.microsoft.com/office/drawing/2014/main" id="{00000000-0008-0000-0400-000054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53" name="Text Box 15">
          <a:extLst>
            <a:ext uri="{FF2B5EF4-FFF2-40B4-BE49-F238E27FC236}">
              <a16:creationId xmlns:a16="http://schemas.microsoft.com/office/drawing/2014/main" id="{00000000-0008-0000-0400-000055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54" name="Text Box 15">
          <a:extLst>
            <a:ext uri="{FF2B5EF4-FFF2-40B4-BE49-F238E27FC236}">
              <a16:creationId xmlns:a16="http://schemas.microsoft.com/office/drawing/2014/main" id="{00000000-0008-0000-0400-00005603000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55" name="Text Box 16">
          <a:extLst>
            <a:ext uri="{FF2B5EF4-FFF2-40B4-BE49-F238E27FC236}">
              <a16:creationId xmlns:a16="http://schemas.microsoft.com/office/drawing/2014/main" id="{00000000-0008-0000-0400-00005703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56" name="Text Box 17">
          <a:extLst>
            <a:ext uri="{FF2B5EF4-FFF2-40B4-BE49-F238E27FC236}">
              <a16:creationId xmlns:a16="http://schemas.microsoft.com/office/drawing/2014/main" id="{00000000-0008-0000-0400-00005803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57" name="Text Box 18">
          <a:extLst>
            <a:ext uri="{FF2B5EF4-FFF2-40B4-BE49-F238E27FC236}">
              <a16:creationId xmlns:a16="http://schemas.microsoft.com/office/drawing/2014/main" id="{00000000-0008-0000-0400-00005903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58" name="Text Box 19">
          <a:extLst>
            <a:ext uri="{FF2B5EF4-FFF2-40B4-BE49-F238E27FC236}">
              <a16:creationId xmlns:a16="http://schemas.microsoft.com/office/drawing/2014/main" id="{00000000-0008-0000-0400-00005A03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59" name="Text Box 15">
          <a:extLst>
            <a:ext uri="{FF2B5EF4-FFF2-40B4-BE49-F238E27FC236}">
              <a16:creationId xmlns:a16="http://schemas.microsoft.com/office/drawing/2014/main" id="{00000000-0008-0000-0400-00005B030000}"/>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60" name="Text Box 16">
          <a:extLst>
            <a:ext uri="{FF2B5EF4-FFF2-40B4-BE49-F238E27FC236}">
              <a16:creationId xmlns:a16="http://schemas.microsoft.com/office/drawing/2014/main" id="{00000000-0008-0000-0400-00005C03000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61" name="Text Box 17">
          <a:extLst>
            <a:ext uri="{FF2B5EF4-FFF2-40B4-BE49-F238E27FC236}">
              <a16:creationId xmlns:a16="http://schemas.microsoft.com/office/drawing/2014/main" id="{00000000-0008-0000-0400-00005D03000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62" name="Text Box 18">
          <a:extLst>
            <a:ext uri="{FF2B5EF4-FFF2-40B4-BE49-F238E27FC236}">
              <a16:creationId xmlns:a16="http://schemas.microsoft.com/office/drawing/2014/main" id="{00000000-0008-0000-0400-00005E03000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863" name="Text Box 19">
          <a:extLst>
            <a:ext uri="{FF2B5EF4-FFF2-40B4-BE49-F238E27FC236}">
              <a16:creationId xmlns:a16="http://schemas.microsoft.com/office/drawing/2014/main" id="{00000000-0008-0000-0400-00005F03000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64" name="Text Box 15">
          <a:extLst>
            <a:ext uri="{FF2B5EF4-FFF2-40B4-BE49-F238E27FC236}">
              <a16:creationId xmlns:a16="http://schemas.microsoft.com/office/drawing/2014/main" id="{00000000-0008-0000-0400-000060030000}"/>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65" name="Text Box 15">
          <a:extLst>
            <a:ext uri="{FF2B5EF4-FFF2-40B4-BE49-F238E27FC236}">
              <a16:creationId xmlns:a16="http://schemas.microsoft.com/office/drawing/2014/main" id="{00000000-0008-0000-0400-000061030000}"/>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66" name="Text Box 15">
          <a:extLst>
            <a:ext uri="{FF2B5EF4-FFF2-40B4-BE49-F238E27FC236}">
              <a16:creationId xmlns:a16="http://schemas.microsoft.com/office/drawing/2014/main" id="{00000000-0008-0000-0400-000062030000}"/>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67" name="Text Box 15">
          <a:extLst>
            <a:ext uri="{FF2B5EF4-FFF2-40B4-BE49-F238E27FC236}">
              <a16:creationId xmlns:a16="http://schemas.microsoft.com/office/drawing/2014/main" id="{00000000-0008-0000-0400-000063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68" name="Text Box 15">
          <a:extLst>
            <a:ext uri="{FF2B5EF4-FFF2-40B4-BE49-F238E27FC236}">
              <a16:creationId xmlns:a16="http://schemas.microsoft.com/office/drawing/2014/main" id="{00000000-0008-0000-0400-000064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69" name="Text Box 15">
          <a:extLst>
            <a:ext uri="{FF2B5EF4-FFF2-40B4-BE49-F238E27FC236}">
              <a16:creationId xmlns:a16="http://schemas.microsoft.com/office/drawing/2014/main" id="{00000000-0008-0000-0400-000065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0" name="Text Box 15">
          <a:extLst>
            <a:ext uri="{FF2B5EF4-FFF2-40B4-BE49-F238E27FC236}">
              <a16:creationId xmlns:a16="http://schemas.microsoft.com/office/drawing/2014/main" id="{00000000-0008-0000-0400-000066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1" name="Text Box 15">
          <a:extLst>
            <a:ext uri="{FF2B5EF4-FFF2-40B4-BE49-F238E27FC236}">
              <a16:creationId xmlns:a16="http://schemas.microsoft.com/office/drawing/2014/main" id="{00000000-0008-0000-0400-000067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2" name="Text Box 15">
          <a:extLst>
            <a:ext uri="{FF2B5EF4-FFF2-40B4-BE49-F238E27FC236}">
              <a16:creationId xmlns:a16="http://schemas.microsoft.com/office/drawing/2014/main" id="{00000000-0008-0000-0400-000068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3" name="Text Box 15">
          <a:extLst>
            <a:ext uri="{FF2B5EF4-FFF2-40B4-BE49-F238E27FC236}">
              <a16:creationId xmlns:a16="http://schemas.microsoft.com/office/drawing/2014/main" id="{00000000-0008-0000-0400-0000690300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4" name="Text Box 15">
          <a:extLst>
            <a:ext uri="{FF2B5EF4-FFF2-40B4-BE49-F238E27FC236}">
              <a16:creationId xmlns:a16="http://schemas.microsoft.com/office/drawing/2014/main" id="{00000000-0008-0000-0400-00006A030000}"/>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5" name="Text Box 15">
          <a:extLst>
            <a:ext uri="{FF2B5EF4-FFF2-40B4-BE49-F238E27FC236}">
              <a16:creationId xmlns:a16="http://schemas.microsoft.com/office/drawing/2014/main" id="{00000000-0008-0000-0400-00006B030000}"/>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6" name="Text Box 15">
          <a:extLst>
            <a:ext uri="{FF2B5EF4-FFF2-40B4-BE49-F238E27FC236}">
              <a16:creationId xmlns:a16="http://schemas.microsoft.com/office/drawing/2014/main" id="{00000000-0008-0000-0400-00006C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7" name="Text Box 15">
          <a:extLst>
            <a:ext uri="{FF2B5EF4-FFF2-40B4-BE49-F238E27FC236}">
              <a16:creationId xmlns:a16="http://schemas.microsoft.com/office/drawing/2014/main" id="{00000000-0008-0000-0400-00006D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8" name="Text Box 15">
          <a:extLst>
            <a:ext uri="{FF2B5EF4-FFF2-40B4-BE49-F238E27FC236}">
              <a16:creationId xmlns:a16="http://schemas.microsoft.com/office/drawing/2014/main" id="{00000000-0008-0000-0400-00006E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79" name="Text Box 15">
          <a:extLst>
            <a:ext uri="{FF2B5EF4-FFF2-40B4-BE49-F238E27FC236}">
              <a16:creationId xmlns:a16="http://schemas.microsoft.com/office/drawing/2014/main" id="{00000000-0008-0000-0400-00006F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0" name="Text Box 15">
          <a:extLst>
            <a:ext uri="{FF2B5EF4-FFF2-40B4-BE49-F238E27FC236}">
              <a16:creationId xmlns:a16="http://schemas.microsoft.com/office/drawing/2014/main" id="{00000000-0008-0000-0400-000070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1" name="Text Box 15">
          <a:extLst>
            <a:ext uri="{FF2B5EF4-FFF2-40B4-BE49-F238E27FC236}">
              <a16:creationId xmlns:a16="http://schemas.microsoft.com/office/drawing/2014/main" id="{00000000-0008-0000-0400-000071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2" name="Text Box 15">
          <a:extLst>
            <a:ext uri="{FF2B5EF4-FFF2-40B4-BE49-F238E27FC236}">
              <a16:creationId xmlns:a16="http://schemas.microsoft.com/office/drawing/2014/main" id="{00000000-0008-0000-0400-000072030000}"/>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3" name="Text Box 15">
          <a:extLst>
            <a:ext uri="{FF2B5EF4-FFF2-40B4-BE49-F238E27FC236}">
              <a16:creationId xmlns:a16="http://schemas.microsoft.com/office/drawing/2014/main" id="{00000000-0008-0000-0400-000073030000}"/>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4" name="Text Box 15">
          <a:extLst>
            <a:ext uri="{FF2B5EF4-FFF2-40B4-BE49-F238E27FC236}">
              <a16:creationId xmlns:a16="http://schemas.microsoft.com/office/drawing/2014/main" id="{00000000-0008-0000-0400-000074030000}"/>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5" name="Text Box 15">
          <a:extLst>
            <a:ext uri="{FF2B5EF4-FFF2-40B4-BE49-F238E27FC236}">
              <a16:creationId xmlns:a16="http://schemas.microsoft.com/office/drawing/2014/main" id="{00000000-0008-0000-0400-000075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6" name="Text Box 15">
          <a:extLst>
            <a:ext uri="{FF2B5EF4-FFF2-40B4-BE49-F238E27FC236}">
              <a16:creationId xmlns:a16="http://schemas.microsoft.com/office/drawing/2014/main" id="{00000000-0008-0000-0400-000076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7" name="Text Box 15">
          <a:extLst>
            <a:ext uri="{FF2B5EF4-FFF2-40B4-BE49-F238E27FC236}">
              <a16:creationId xmlns:a16="http://schemas.microsoft.com/office/drawing/2014/main" id="{00000000-0008-0000-0400-000077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8" name="Text Box 15">
          <a:extLst>
            <a:ext uri="{FF2B5EF4-FFF2-40B4-BE49-F238E27FC236}">
              <a16:creationId xmlns:a16="http://schemas.microsoft.com/office/drawing/2014/main" id="{00000000-0008-0000-0400-000078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89" name="Text Box 15">
          <a:extLst>
            <a:ext uri="{FF2B5EF4-FFF2-40B4-BE49-F238E27FC236}">
              <a16:creationId xmlns:a16="http://schemas.microsoft.com/office/drawing/2014/main" id="{00000000-0008-0000-0400-000079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0" name="Text Box 15">
          <a:extLst>
            <a:ext uri="{FF2B5EF4-FFF2-40B4-BE49-F238E27FC236}">
              <a16:creationId xmlns:a16="http://schemas.microsoft.com/office/drawing/2014/main" id="{00000000-0008-0000-0400-00007A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1" name="Text Box 15">
          <a:extLst>
            <a:ext uri="{FF2B5EF4-FFF2-40B4-BE49-F238E27FC236}">
              <a16:creationId xmlns:a16="http://schemas.microsoft.com/office/drawing/2014/main" id="{00000000-0008-0000-0400-00007B030000}"/>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2" name="Text Box 15">
          <a:extLst>
            <a:ext uri="{FF2B5EF4-FFF2-40B4-BE49-F238E27FC236}">
              <a16:creationId xmlns:a16="http://schemas.microsoft.com/office/drawing/2014/main" id="{00000000-0008-0000-0400-00007C030000}"/>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3" name="Text Box 15">
          <a:extLst>
            <a:ext uri="{FF2B5EF4-FFF2-40B4-BE49-F238E27FC236}">
              <a16:creationId xmlns:a16="http://schemas.microsoft.com/office/drawing/2014/main" id="{00000000-0008-0000-0400-00007D030000}"/>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4" name="Text Box 15">
          <a:extLst>
            <a:ext uri="{FF2B5EF4-FFF2-40B4-BE49-F238E27FC236}">
              <a16:creationId xmlns:a16="http://schemas.microsoft.com/office/drawing/2014/main" id="{00000000-0008-0000-0400-00007E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5" name="Text Box 15">
          <a:extLst>
            <a:ext uri="{FF2B5EF4-FFF2-40B4-BE49-F238E27FC236}">
              <a16:creationId xmlns:a16="http://schemas.microsoft.com/office/drawing/2014/main" id="{00000000-0008-0000-0400-00007F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6" name="Text Box 15">
          <a:extLst>
            <a:ext uri="{FF2B5EF4-FFF2-40B4-BE49-F238E27FC236}">
              <a16:creationId xmlns:a16="http://schemas.microsoft.com/office/drawing/2014/main" id="{00000000-0008-0000-0400-000080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7" name="Text Box 15">
          <a:extLst>
            <a:ext uri="{FF2B5EF4-FFF2-40B4-BE49-F238E27FC236}">
              <a16:creationId xmlns:a16="http://schemas.microsoft.com/office/drawing/2014/main" id="{00000000-0008-0000-0400-000081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8" name="Text Box 15">
          <a:extLst>
            <a:ext uri="{FF2B5EF4-FFF2-40B4-BE49-F238E27FC236}">
              <a16:creationId xmlns:a16="http://schemas.microsoft.com/office/drawing/2014/main" id="{00000000-0008-0000-0400-000082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899" name="Text Box 15">
          <a:extLst>
            <a:ext uri="{FF2B5EF4-FFF2-40B4-BE49-F238E27FC236}">
              <a16:creationId xmlns:a16="http://schemas.microsoft.com/office/drawing/2014/main" id="{00000000-0008-0000-0400-000083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0" name="Text Box 15">
          <a:extLst>
            <a:ext uri="{FF2B5EF4-FFF2-40B4-BE49-F238E27FC236}">
              <a16:creationId xmlns:a16="http://schemas.microsoft.com/office/drawing/2014/main" id="{00000000-0008-0000-0400-00008403000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1" name="Text Box 15">
          <a:extLst>
            <a:ext uri="{FF2B5EF4-FFF2-40B4-BE49-F238E27FC236}">
              <a16:creationId xmlns:a16="http://schemas.microsoft.com/office/drawing/2014/main" id="{00000000-0008-0000-0400-000085030000}"/>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2" name="Text Box 15">
          <a:extLst>
            <a:ext uri="{FF2B5EF4-FFF2-40B4-BE49-F238E27FC236}">
              <a16:creationId xmlns:a16="http://schemas.microsoft.com/office/drawing/2014/main" id="{00000000-0008-0000-0400-000086030000}"/>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3" name="Text Box 15">
          <a:extLst>
            <a:ext uri="{FF2B5EF4-FFF2-40B4-BE49-F238E27FC236}">
              <a16:creationId xmlns:a16="http://schemas.microsoft.com/office/drawing/2014/main" id="{00000000-0008-0000-0400-000087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4" name="Text Box 15">
          <a:extLst>
            <a:ext uri="{FF2B5EF4-FFF2-40B4-BE49-F238E27FC236}">
              <a16:creationId xmlns:a16="http://schemas.microsoft.com/office/drawing/2014/main" id="{00000000-0008-0000-0400-000088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5" name="Text Box 15">
          <a:extLst>
            <a:ext uri="{FF2B5EF4-FFF2-40B4-BE49-F238E27FC236}">
              <a16:creationId xmlns:a16="http://schemas.microsoft.com/office/drawing/2014/main" id="{00000000-0008-0000-0400-000089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6" name="Text Box 15">
          <a:extLst>
            <a:ext uri="{FF2B5EF4-FFF2-40B4-BE49-F238E27FC236}">
              <a16:creationId xmlns:a16="http://schemas.microsoft.com/office/drawing/2014/main" id="{00000000-0008-0000-0400-00008A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7" name="Text Box 15">
          <a:extLst>
            <a:ext uri="{FF2B5EF4-FFF2-40B4-BE49-F238E27FC236}">
              <a16:creationId xmlns:a16="http://schemas.microsoft.com/office/drawing/2014/main" id="{00000000-0008-0000-0400-00008B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8" name="Text Box 15">
          <a:extLst>
            <a:ext uri="{FF2B5EF4-FFF2-40B4-BE49-F238E27FC236}">
              <a16:creationId xmlns:a16="http://schemas.microsoft.com/office/drawing/2014/main" id="{00000000-0008-0000-0400-00008C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09" name="Text Box 15">
          <a:extLst>
            <a:ext uri="{FF2B5EF4-FFF2-40B4-BE49-F238E27FC236}">
              <a16:creationId xmlns:a16="http://schemas.microsoft.com/office/drawing/2014/main" id="{00000000-0008-0000-0400-00008D030000}"/>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0" name="Text Box 15">
          <a:extLst>
            <a:ext uri="{FF2B5EF4-FFF2-40B4-BE49-F238E27FC236}">
              <a16:creationId xmlns:a16="http://schemas.microsoft.com/office/drawing/2014/main" id="{00000000-0008-0000-0400-00008E030000}"/>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1" name="Text Box 15">
          <a:extLst>
            <a:ext uri="{FF2B5EF4-FFF2-40B4-BE49-F238E27FC236}">
              <a16:creationId xmlns:a16="http://schemas.microsoft.com/office/drawing/2014/main" id="{00000000-0008-0000-0400-00008F030000}"/>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2" name="Text Box 15">
          <a:extLst>
            <a:ext uri="{FF2B5EF4-FFF2-40B4-BE49-F238E27FC236}">
              <a16:creationId xmlns:a16="http://schemas.microsoft.com/office/drawing/2014/main" id="{00000000-0008-0000-0400-000090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3" name="Text Box 15">
          <a:extLst>
            <a:ext uri="{FF2B5EF4-FFF2-40B4-BE49-F238E27FC236}">
              <a16:creationId xmlns:a16="http://schemas.microsoft.com/office/drawing/2014/main" id="{00000000-0008-0000-0400-000091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4" name="Text Box 15">
          <a:extLst>
            <a:ext uri="{FF2B5EF4-FFF2-40B4-BE49-F238E27FC236}">
              <a16:creationId xmlns:a16="http://schemas.microsoft.com/office/drawing/2014/main" id="{00000000-0008-0000-0400-000092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5" name="Text Box 15">
          <a:extLst>
            <a:ext uri="{FF2B5EF4-FFF2-40B4-BE49-F238E27FC236}">
              <a16:creationId xmlns:a16="http://schemas.microsoft.com/office/drawing/2014/main" id="{00000000-0008-0000-0400-000093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6" name="Text Box 15">
          <a:extLst>
            <a:ext uri="{FF2B5EF4-FFF2-40B4-BE49-F238E27FC236}">
              <a16:creationId xmlns:a16="http://schemas.microsoft.com/office/drawing/2014/main" id="{00000000-0008-0000-0400-000094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7" name="Text Box 15">
          <a:extLst>
            <a:ext uri="{FF2B5EF4-FFF2-40B4-BE49-F238E27FC236}">
              <a16:creationId xmlns:a16="http://schemas.microsoft.com/office/drawing/2014/main" id="{00000000-0008-0000-0400-000095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8" name="Text Box 15">
          <a:extLst>
            <a:ext uri="{FF2B5EF4-FFF2-40B4-BE49-F238E27FC236}">
              <a16:creationId xmlns:a16="http://schemas.microsoft.com/office/drawing/2014/main" id="{00000000-0008-0000-0400-000096030000}"/>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19" name="Text Box 15">
          <a:extLst>
            <a:ext uri="{FF2B5EF4-FFF2-40B4-BE49-F238E27FC236}">
              <a16:creationId xmlns:a16="http://schemas.microsoft.com/office/drawing/2014/main" id="{00000000-0008-0000-0400-000097030000}"/>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0" name="Text Box 15">
          <a:extLst>
            <a:ext uri="{FF2B5EF4-FFF2-40B4-BE49-F238E27FC236}">
              <a16:creationId xmlns:a16="http://schemas.microsoft.com/office/drawing/2014/main" id="{00000000-0008-0000-0400-000098030000}"/>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1" name="Text Box 15">
          <a:extLst>
            <a:ext uri="{FF2B5EF4-FFF2-40B4-BE49-F238E27FC236}">
              <a16:creationId xmlns:a16="http://schemas.microsoft.com/office/drawing/2014/main" id="{00000000-0008-0000-0400-000099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2" name="Text Box 15">
          <a:extLst>
            <a:ext uri="{FF2B5EF4-FFF2-40B4-BE49-F238E27FC236}">
              <a16:creationId xmlns:a16="http://schemas.microsoft.com/office/drawing/2014/main" id="{00000000-0008-0000-0400-00009A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3" name="Text Box 15">
          <a:extLst>
            <a:ext uri="{FF2B5EF4-FFF2-40B4-BE49-F238E27FC236}">
              <a16:creationId xmlns:a16="http://schemas.microsoft.com/office/drawing/2014/main" id="{00000000-0008-0000-0400-00009B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4" name="Text Box 15">
          <a:extLst>
            <a:ext uri="{FF2B5EF4-FFF2-40B4-BE49-F238E27FC236}">
              <a16:creationId xmlns:a16="http://schemas.microsoft.com/office/drawing/2014/main" id="{00000000-0008-0000-0400-00009C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5" name="Text Box 15">
          <a:extLst>
            <a:ext uri="{FF2B5EF4-FFF2-40B4-BE49-F238E27FC236}">
              <a16:creationId xmlns:a16="http://schemas.microsoft.com/office/drawing/2014/main" id="{00000000-0008-0000-0400-00009D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6" name="Text Box 15">
          <a:extLst>
            <a:ext uri="{FF2B5EF4-FFF2-40B4-BE49-F238E27FC236}">
              <a16:creationId xmlns:a16="http://schemas.microsoft.com/office/drawing/2014/main" id="{00000000-0008-0000-0400-00009E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7" name="Text Box 15">
          <a:extLst>
            <a:ext uri="{FF2B5EF4-FFF2-40B4-BE49-F238E27FC236}">
              <a16:creationId xmlns:a16="http://schemas.microsoft.com/office/drawing/2014/main" id="{00000000-0008-0000-0400-00009F030000}"/>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8" name="Text Box 15">
          <a:extLst>
            <a:ext uri="{FF2B5EF4-FFF2-40B4-BE49-F238E27FC236}">
              <a16:creationId xmlns:a16="http://schemas.microsoft.com/office/drawing/2014/main" id="{00000000-0008-0000-0400-0000A0030000}"/>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29" name="Text Box 15">
          <a:extLst>
            <a:ext uri="{FF2B5EF4-FFF2-40B4-BE49-F238E27FC236}">
              <a16:creationId xmlns:a16="http://schemas.microsoft.com/office/drawing/2014/main" id="{00000000-0008-0000-0400-0000A1030000}"/>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0" name="Text Box 15">
          <a:extLst>
            <a:ext uri="{FF2B5EF4-FFF2-40B4-BE49-F238E27FC236}">
              <a16:creationId xmlns:a16="http://schemas.microsoft.com/office/drawing/2014/main" id="{00000000-0008-0000-0400-0000A2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1" name="Text Box 15">
          <a:extLst>
            <a:ext uri="{FF2B5EF4-FFF2-40B4-BE49-F238E27FC236}">
              <a16:creationId xmlns:a16="http://schemas.microsoft.com/office/drawing/2014/main" id="{00000000-0008-0000-0400-0000A3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2" name="Text Box 15">
          <a:extLst>
            <a:ext uri="{FF2B5EF4-FFF2-40B4-BE49-F238E27FC236}">
              <a16:creationId xmlns:a16="http://schemas.microsoft.com/office/drawing/2014/main" id="{00000000-0008-0000-0400-0000A4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3" name="Text Box 15">
          <a:extLst>
            <a:ext uri="{FF2B5EF4-FFF2-40B4-BE49-F238E27FC236}">
              <a16:creationId xmlns:a16="http://schemas.microsoft.com/office/drawing/2014/main" id="{00000000-0008-0000-0400-0000A5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4" name="Text Box 15">
          <a:extLst>
            <a:ext uri="{FF2B5EF4-FFF2-40B4-BE49-F238E27FC236}">
              <a16:creationId xmlns:a16="http://schemas.microsoft.com/office/drawing/2014/main" id="{00000000-0008-0000-0400-0000A6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5" name="Text Box 15">
          <a:extLst>
            <a:ext uri="{FF2B5EF4-FFF2-40B4-BE49-F238E27FC236}">
              <a16:creationId xmlns:a16="http://schemas.microsoft.com/office/drawing/2014/main" id="{00000000-0008-0000-0400-0000A7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6" name="Text Box 15">
          <a:extLst>
            <a:ext uri="{FF2B5EF4-FFF2-40B4-BE49-F238E27FC236}">
              <a16:creationId xmlns:a16="http://schemas.microsoft.com/office/drawing/2014/main" id="{00000000-0008-0000-0400-0000A803000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7" name="Text Box 15">
          <a:extLst>
            <a:ext uri="{FF2B5EF4-FFF2-40B4-BE49-F238E27FC236}">
              <a16:creationId xmlns:a16="http://schemas.microsoft.com/office/drawing/2014/main" id="{00000000-0008-0000-0400-0000A9030000}"/>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8" name="Text Box 15">
          <a:extLst>
            <a:ext uri="{FF2B5EF4-FFF2-40B4-BE49-F238E27FC236}">
              <a16:creationId xmlns:a16="http://schemas.microsoft.com/office/drawing/2014/main" id="{00000000-0008-0000-0400-0000AA030000}"/>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39" name="Text Box 15">
          <a:extLst>
            <a:ext uri="{FF2B5EF4-FFF2-40B4-BE49-F238E27FC236}">
              <a16:creationId xmlns:a16="http://schemas.microsoft.com/office/drawing/2014/main" id="{00000000-0008-0000-0400-0000AB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0" name="Text Box 15">
          <a:extLst>
            <a:ext uri="{FF2B5EF4-FFF2-40B4-BE49-F238E27FC236}">
              <a16:creationId xmlns:a16="http://schemas.microsoft.com/office/drawing/2014/main" id="{00000000-0008-0000-0400-0000AC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1" name="Text Box 15">
          <a:extLst>
            <a:ext uri="{FF2B5EF4-FFF2-40B4-BE49-F238E27FC236}">
              <a16:creationId xmlns:a16="http://schemas.microsoft.com/office/drawing/2014/main" id="{00000000-0008-0000-0400-0000AD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2" name="Text Box 15">
          <a:extLst>
            <a:ext uri="{FF2B5EF4-FFF2-40B4-BE49-F238E27FC236}">
              <a16:creationId xmlns:a16="http://schemas.microsoft.com/office/drawing/2014/main" id="{00000000-0008-0000-0400-0000AE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3" name="Text Box 15">
          <a:extLst>
            <a:ext uri="{FF2B5EF4-FFF2-40B4-BE49-F238E27FC236}">
              <a16:creationId xmlns:a16="http://schemas.microsoft.com/office/drawing/2014/main" id="{00000000-0008-0000-0400-0000AF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4" name="Text Box 15">
          <a:extLst>
            <a:ext uri="{FF2B5EF4-FFF2-40B4-BE49-F238E27FC236}">
              <a16:creationId xmlns:a16="http://schemas.microsoft.com/office/drawing/2014/main" id="{00000000-0008-0000-0400-0000B0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5" name="Text Box 15">
          <a:extLst>
            <a:ext uri="{FF2B5EF4-FFF2-40B4-BE49-F238E27FC236}">
              <a16:creationId xmlns:a16="http://schemas.microsoft.com/office/drawing/2014/main" id="{00000000-0008-0000-0400-0000B103000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6" name="Text Box 15">
          <a:extLst>
            <a:ext uri="{FF2B5EF4-FFF2-40B4-BE49-F238E27FC236}">
              <a16:creationId xmlns:a16="http://schemas.microsoft.com/office/drawing/2014/main" id="{00000000-0008-0000-0400-0000B2030000}"/>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7" name="Text Box 15">
          <a:extLst>
            <a:ext uri="{FF2B5EF4-FFF2-40B4-BE49-F238E27FC236}">
              <a16:creationId xmlns:a16="http://schemas.microsoft.com/office/drawing/2014/main" id="{00000000-0008-0000-0400-0000B3030000}"/>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8" name="Text Box 15">
          <a:extLst>
            <a:ext uri="{FF2B5EF4-FFF2-40B4-BE49-F238E27FC236}">
              <a16:creationId xmlns:a16="http://schemas.microsoft.com/office/drawing/2014/main" id="{00000000-0008-0000-0400-0000B4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49" name="Text Box 15">
          <a:extLst>
            <a:ext uri="{FF2B5EF4-FFF2-40B4-BE49-F238E27FC236}">
              <a16:creationId xmlns:a16="http://schemas.microsoft.com/office/drawing/2014/main" id="{00000000-0008-0000-0400-0000B5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0" name="Text Box 15">
          <a:extLst>
            <a:ext uri="{FF2B5EF4-FFF2-40B4-BE49-F238E27FC236}">
              <a16:creationId xmlns:a16="http://schemas.microsoft.com/office/drawing/2014/main" id="{00000000-0008-0000-0400-0000B6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1" name="Text Box 15">
          <a:extLst>
            <a:ext uri="{FF2B5EF4-FFF2-40B4-BE49-F238E27FC236}">
              <a16:creationId xmlns:a16="http://schemas.microsoft.com/office/drawing/2014/main" id="{00000000-0008-0000-0400-0000B7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2" name="Text Box 15">
          <a:extLst>
            <a:ext uri="{FF2B5EF4-FFF2-40B4-BE49-F238E27FC236}">
              <a16:creationId xmlns:a16="http://schemas.microsoft.com/office/drawing/2014/main" id="{00000000-0008-0000-0400-0000B8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3" name="Text Box 15">
          <a:extLst>
            <a:ext uri="{FF2B5EF4-FFF2-40B4-BE49-F238E27FC236}">
              <a16:creationId xmlns:a16="http://schemas.microsoft.com/office/drawing/2014/main" id="{00000000-0008-0000-0400-0000B9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4" name="Text Box 15">
          <a:extLst>
            <a:ext uri="{FF2B5EF4-FFF2-40B4-BE49-F238E27FC236}">
              <a16:creationId xmlns:a16="http://schemas.microsoft.com/office/drawing/2014/main" id="{00000000-0008-0000-0400-0000BA030000}"/>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5" name="Text Box 15">
          <a:extLst>
            <a:ext uri="{FF2B5EF4-FFF2-40B4-BE49-F238E27FC236}">
              <a16:creationId xmlns:a16="http://schemas.microsoft.com/office/drawing/2014/main" id="{00000000-0008-0000-0400-0000BB030000}"/>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6" name="Text Box 15">
          <a:extLst>
            <a:ext uri="{FF2B5EF4-FFF2-40B4-BE49-F238E27FC236}">
              <a16:creationId xmlns:a16="http://schemas.microsoft.com/office/drawing/2014/main" id="{00000000-0008-0000-0400-0000BC030000}"/>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7" name="Text Box 15">
          <a:extLst>
            <a:ext uri="{FF2B5EF4-FFF2-40B4-BE49-F238E27FC236}">
              <a16:creationId xmlns:a16="http://schemas.microsoft.com/office/drawing/2014/main" id="{00000000-0008-0000-0400-0000BD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8" name="Text Box 15">
          <a:extLst>
            <a:ext uri="{FF2B5EF4-FFF2-40B4-BE49-F238E27FC236}">
              <a16:creationId xmlns:a16="http://schemas.microsoft.com/office/drawing/2014/main" id="{00000000-0008-0000-0400-0000BE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59" name="Text Box 15">
          <a:extLst>
            <a:ext uri="{FF2B5EF4-FFF2-40B4-BE49-F238E27FC236}">
              <a16:creationId xmlns:a16="http://schemas.microsoft.com/office/drawing/2014/main" id="{00000000-0008-0000-0400-0000BF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0" name="Text Box 15">
          <a:extLst>
            <a:ext uri="{FF2B5EF4-FFF2-40B4-BE49-F238E27FC236}">
              <a16:creationId xmlns:a16="http://schemas.microsoft.com/office/drawing/2014/main" id="{00000000-0008-0000-0400-0000C0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1" name="Text Box 15">
          <a:extLst>
            <a:ext uri="{FF2B5EF4-FFF2-40B4-BE49-F238E27FC236}">
              <a16:creationId xmlns:a16="http://schemas.microsoft.com/office/drawing/2014/main" id="{00000000-0008-0000-0400-0000C1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2" name="Text Box 15">
          <a:extLst>
            <a:ext uri="{FF2B5EF4-FFF2-40B4-BE49-F238E27FC236}">
              <a16:creationId xmlns:a16="http://schemas.microsoft.com/office/drawing/2014/main" id="{00000000-0008-0000-0400-0000C2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3" name="Text Box 15">
          <a:extLst>
            <a:ext uri="{FF2B5EF4-FFF2-40B4-BE49-F238E27FC236}">
              <a16:creationId xmlns:a16="http://schemas.microsoft.com/office/drawing/2014/main" id="{00000000-0008-0000-0400-0000C3030000}"/>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4" name="Text Box 15">
          <a:extLst>
            <a:ext uri="{FF2B5EF4-FFF2-40B4-BE49-F238E27FC236}">
              <a16:creationId xmlns:a16="http://schemas.microsoft.com/office/drawing/2014/main" id="{00000000-0008-0000-0400-0000C4030000}"/>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5" name="Text Box 15">
          <a:extLst>
            <a:ext uri="{FF2B5EF4-FFF2-40B4-BE49-F238E27FC236}">
              <a16:creationId xmlns:a16="http://schemas.microsoft.com/office/drawing/2014/main" id="{00000000-0008-0000-0400-0000C5030000}"/>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6" name="Text Box 15">
          <a:extLst>
            <a:ext uri="{FF2B5EF4-FFF2-40B4-BE49-F238E27FC236}">
              <a16:creationId xmlns:a16="http://schemas.microsoft.com/office/drawing/2014/main" id="{00000000-0008-0000-0400-0000C6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7" name="Text Box 15">
          <a:extLst>
            <a:ext uri="{FF2B5EF4-FFF2-40B4-BE49-F238E27FC236}">
              <a16:creationId xmlns:a16="http://schemas.microsoft.com/office/drawing/2014/main" id="{00000000-0008-0000-0400-0000C7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8" name="Text Box 15">
          <a:extLst>
            <a:ext uri="{FF2B5EF4-FFF2-40B4-BE49-F238E27FC236}">
              <a16:creationId xmlns:a16="http://schemas.microsoft.com/office/drawing/2014/main" id="{00000000-0008-0000-0400-0000C8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69" name="Text Box 15">
          <a:extLst>
            <a:ext uri="{FF2B5EF4-FFF2-40B4-BE49-F238E27FC236}">
              <a16:creationId xmlns:a16="http://schemas.microsoft.com/office/drawing/2014/main" id="{00000000-0008-0000-0400-0000C9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0" name="Text Box 15">
          <a:extLst>
            <a:ext uri="{FF2B5EF4-FFF2-40B4-BE49-F238E27FC236}">
              <a16:creationId xmlns:a16="http://schemas.microsoft.com/office/drawing/2014/main" id="{00000000-0008-0000-0400-0000CA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1" name="Text Box 15">
          <a:extLst>
            <a:ext uri="{FF2B5EF4-FFF2-40B4-BE49-F238E27FC236}">
              <a16:creationId xmlns:a16="http://schemas.microsoft.com/office/drawing/2014/main" id="{00000000-0008-0000-0400-0000CB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2" name="Text Box 15">
          <a:extLst>
            <a:ext uri="{FF2B5EF4-FFF2-40B4-BE49-F238E27FC236}">
              <a16:creationId xmlns:a16="http://schemas.microsoft.com/office/drawing/2014/main" id="{00000000-0008-0000-0400-0000CC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3" name="Text Box 15">
          <a:extLst>
            <a:ext uri="{FF2B5EF4-FFF2-40B4-BE49-F238E27FC236}">
              <a16:creationId xmlns:a16="http://schemas.microsoft.com/office/drawing/2014/main" id="{00000000-0008-0000-0400-0000CD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4" name="Text Box 15">
          <a:extLst>
            <a:ext uri="{FF2B5EF4-FFF2-40B4-BE49-F238E27FC236}">
              <a16:creationId xmlns:a16="http://schemas.microsoft.com/office/drawing/2014/main" id="{00000000-0008-0000-0400-0000CE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5" name="Text Box 15">
          <a:extLst>
            <a:ext uri="{FF2B5EF4-FFF2-40B4-BE49-F238E27FC236}">
              <a16:creationId xmlns:a16="http://schemas.microsoft.com/office/drawing/2014/main" id="{00000000-0008-0000-0400-0000CF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6" name="Text Box 15">
          <a:extLst>
            <a:ext uri="{FF2B5EF4-FFF2-40B4-BE49-F238E27FC236}">
              <a16:creationId xmlns:a16="http://schemas.microsoft.com/office/drawing/2014/main" id="{00000000-0008-0000-0400-0000D0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7" name="Text Box 15">
          <a:extLst>
            <a:ext uri="{FF2B5EF4-FFF2-40B4-BE49-F238E27FC236}">
              <a16:creationId xmlns:a16="http://schemas.microsoft.com/office/drawing/2014/main" id="{00000000-0008-0000-0400-0000D1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8" name="Text Box 15">
          <a:extLst>
            <a:ext uri="{FF2B5EF4-FFF2-40B4-BE49-F238E27FC236}">
              <a16:creationId xmlns:a16="http://schemas.microsoft.com/office/drawing/2014/main" id="{00000000-0008-0000-0400-0000D2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79" name="Text Box 15">
          <a:extLst>
            <a:ext uri="{FF2B5EF4-FFF2-40B4-BE49-F238E27FC236}">
              <a16:creationId xmlns:a16="http://schemas.microsoft.com/office/drawing/2014/main" id="{00000000-0008-0000-0400-0000D3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0" name="Text Box 15">
          <a:extLst>
            <a:ext uri="{FF2B5EF4-FFF2-40B4-BE49-F238E27FC236}">
              <a16:creationId xmlns:a16="http://schemas.microsoft.com/office/drawing/2014/main" id="{00000000-0008-0000-0400-0000D4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1" name="Text Box 15">
          <a:extLst>
            <a:ext uri="{FF2B5EF4-FFF2-40B4-BE49-F238E27FC236}">
              <a16:creationId xmlns:a16="http://schemas.microsoft.com/office/drawing/2014/main" id="{00000000-0008-0000-0400-0000D5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2" name="Text Box 15">
          <a:extLst>
            <a:ext uri="{FF2B5EF4-FFF2-40B4-BE49-F238E27FC236}">
              <a16:creationId xmlns:a16="http://schemas.microsoft.com/office/drawing/2014/main" id="{00000000-0008-0000-0400-0000D6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3" name="Text Box 15">
          <a:extLst>
            <a:ext uri="{FF2B5EF4-FFF2-40B4-BE49-F238E27FC236}">
              <a16:creationId xmlns:a16="http://schemas.microsoft.com/office/drawing/2014/main" id="{00000000-0008-0000-0400-0000D7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4" name="Text Box 15">
          <a:extLst>
            <a:ext uri="{FF2B5EF4-FFF2-40B4-BE49-F238E27FC236}">
              <a16:creationId xmlns:a16="http://schemas.microsoft.com/office/drawing/2014/main" id="{00000000-0008-0000-0400-0000D8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5" name="Text Box 15">
          <a:extLst>
            <a:ext uri="{FF2B5EF4-FFF2-40B4-BE49-F238E27FC236}">
              <a16:creationId xmlns:a16="http://schemas.microsoft.com/office/drawing/2014/main" id="{00000000-0008-0000-0400-0000D9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6" name="Text Box 15">
          <a:extLst>
            <a:ext uri="{FF2B5EF4-FFF2-40B4-BE49-F238E27FC236}">
              <a16:creationId xmlns:a16="http://schemas.microsoft.com/office/drawing/2014/main" id="{00000000-0008-0000-0400-0000DA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7" name="Text Box 15">
          <a:extLst>
            <a:ext uri="{FF2B5EF4-FFF2-40B4-BE49-F238E27FC236}">
              <a16:creationId xmlns:a16="http://schemas.microsoft.com/office/drawing/2014/main" id="{00000000-0008-0000-0400-0000DB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8" name="Text Box 15">
          <a:extLst>
            <a:ext uri="{FF2B5EF4-FFF2-40B4-BE49-F238E27FC236}">
              <a16:creationId xmlns:a16="http://schemas.microsoft.com/office/drawing/2014/main" id="{00000000-0008-0000-0400-0000DC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89" name="Text Box 15">
          <a:extLst>
            <a:ext uri="{FF2B5EF4-FFF2-40B4-BE49-F238E27FC236}">
              <a16:creationId xmlns:a16="http://schemas.microsoft.com/office/drawing/2014/main" id="{00000000-0008-0000-0400-0000DD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0" name="Text Box 15">
          <a:extLst>
            <a:ext uri="{FF2B5EF4-FFF2-40B4-BE49-F238E27FC236}">
              <a16:creationId xmlns:a16="http://schemas.microsoft.com/office/drawing/2014/main" id="{00000000-0008-0000-0400-0000DE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1" name="Text Box 15">
          <a:extLst>
            <a:ext uri="{FF2B5EF4-FFF2-40B4-BE49-F238E27FC236}">
              <a16:creationId xmlns:a16="http://schemas.microsoft.com/office/drawing/2014/main" id="{00000000-0008-0000-0400-0000DF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2" name="Text Box 15">
          <a:extLst>
            <a:ext uri="{FF2B5EF4-FFF2-40B4-BE49-F238E27FC236}">
              <a16:creationId xmlns:a16="http://schemas.microsoft.com/office/drawing/2014/main" id="{00000000-0008-0000-0400-0000E0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3" name="Text Box 15">
          <a:extLst>
            <a:ext uri="{FF2B5EF4-FFF2-40B4-BE49-F238E27FC236}">
              <a16:creationId xmlns:a16="http://schemas.microsoft.com/office/drawing/2014/main" id="{00000000-0008-0000-0400-0000E1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4" name="Text Box 15">
          <a:extLst>
            <a:ext uri="{FF2B5EF4-FFF2-40B4-BE49-F238E27FC236}">
              <a16:creationId xmlns:a16="http://schemas.microsoft.com/office/drawing/2014/main" id="{00000000-0008-0000-0400-0000E2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5" name="Text Box 15">
          <a:extLst>
            <a:ext uri="{FF2B5EF4-FFF2-40B4-BE49-F238E27FC236}">
              <a16:creationId xmlns:a16="http://schemas.microsoft.com/office/drawing/2014/main" id="{00000000-0008-0000-0400-0000E3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6" name="Text Box 15">
          <a:extLst>
            <a:ext uri="{FF2B5EF4-FFF2-40B4-BE49-F238E27FC236}">
              <a16:creationId xmlns:a16="http://schemas.microsoft.com/office/drawing/2014/main" id="{00000000-0008-0000-0400-0000E4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7" name="Text Box 15">
          <a:extLst>
            <a:ext uri="{FF2B5EF4-FFF2-40B4-BE49-F238E27FC236}">
              <a16:creationId xmlns:a16="http://schemas.microsoft.com/office/drawing/2014/main" id="{00000000-0008-0000-0400-0000E5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8" name="Text Box 15">
          <a:extLst>
            <a:ext uri="{FF2B5EF4-FFF2-40B4-BE49-F238E27FC236}">
              <a16:creationId xmlns:a16="http://schemas.microsoft.com/office/drawing/2014/main" id="{00000000-0008-0000-0400-0000E6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999" name="Text Box 15">
          <a:extLst>
            <a:ext uri="{FF2B5EF4-FFF2-40B4-BE49-F238E27FC236}">
              <a16:creationId xmlns:a16="http://schemas.microsoft.com/office/drawing/2014/main" id="{00000000-0008-0000-0400-0000E7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0" name="Text Box 15">
          <a:extLst>
            <a:ext uri="{FF2B5EF4-FFF2-40B4-BE49-F238E27FC236}">
              <a16:creationId xmlns:a16="http://schemas.microsoft.com/office/drawing/2014/main" id="{00000000-0008-0000-0400-0000E8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1" name="Text Box 15">
          <a:extLst>
            <a:ext uri="{FF2B5EF4-FFF2-40B4-BE49-F238E27FC236}">
              <a16:creationId xmlns:a16="http://schemas.microsoft.com/office/drawing/2014/main" id="{00000000-0008-0000-0400-0000E9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2" name="Text Box 15">
          <a:extLst>
            <a:ext uri="{FF2B5EF4-FFF2-40B4-BE49-F238E27FC236}">
              <a16:creationId xmlns:a16="http://schemas.microsoft.com/office/drawing/2014/main" id="{00000000-0008-0000-0400-0000EA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3" name="Text Box 15">
          <a:extLst>
            <a:ext uri="{FF2B5EF4-FFF2-40B4-BE49-F238E27FC236}">
              <a16:creationId xmlns:a16="http://schemas.microsoft.com/office/drawing/2014/main" id="{00000000-0008-0000-0400-0000EB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4" name="Text Box 15">
          <a:extLst>
            <a:ext uri="{FF2B5EF4-FFF2-40B4-BE49-F238E27FC236}">
              <a16:creationId xmlns:a16="http://schemas.microsoft.com/office/drawing/2014/main" id="{00000000-0008-0000-0400-0000EC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5" name="Text Box 15">
          <a:extLst>
            <a:ext uri="{FF2B5EF4-FFF2-40B4-BE49-F238E27FC236}">
              <a16:creationId xmlns:a16="http://schemas.microsoft.com/office/drawing/2014/main" id="{00000000-0008-0000-0400-0000ED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6" name="Text Box 15">
          <a:extLst>
            <a:ext uri="{FF2B5EF4-FFF2-40B4-BE49-F238E27FC236}">
              <a16:creationId xmlns:a16="http://schemas.microsoft.com/office/drawing/2014/main" id="{00000000-0008-0000-0400-0000EE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7" name="Text Box 15">
          <a:extLst>
            <a:ext uri="{FF2B5EF4-FFF2-40B4-BE49-F238E27FC236}">
              <a16:creationId xmlns:a16="http://schemas.microsoft.com/office/drawing/2014/main" id="{00000000-0008-0000-0400-0000EF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8" name="Text Box 15">
          <a:extLst>
            <a:ext uri="{FF2B5EF4-FFF2-40B4-BE49-F238E27FC236}">
              <a16:creationId xmlns:a16="http://schemas.microsoft.com/office/drawing/2014/main" id="{00000000-0008-0000-0400-0000F0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09" name="Text Box 15">
          <a:extLst>
            <a:ext uri="{FF2B5EF4-FFF2-40B4-BE49-F238E27FC236}">
              <a16:creationId xmlns:a16="http://schemas.microsoft.com/office/drawing/2014/main" id="{00000000-0008-0000-0400-0000F1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0" name="Text Box 15">
          <a:extLst>
            <a:ext uri="{FF2B5EF4-FFF2-40B4-BE49-F238E27FC236}">
              <a16:creationId xmlns:a16="http://schemas.microsoft.com/office/drawing/2014/main" id="{00000000-0008-0000-0400-0000F2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1" name="Text Box 15">
          <a:extLst>
            <a:ext uri="{FF2B5EF4-FFF2-40B4-BE49-F238E27FC236}">
              <a16:creationId xmlns:a16="http://schemas.microsoft.com/office/drawing/2014/main" id="{00000000-0008-0000-0400-0000F3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2" name="Text Box 15">
          <a:extLst>
            <a:ext uri="{FF2B5EF4-FFF2-40B4-BE49-F238E27FC236}">
              <a16:creationId xmlns:a16="http://schemas.microsoft.com/office/drawing/2014/main" id="{00000000-0008-0000-0400-0000F4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3" name="Text Box 15">
          <a:extLst>
            <a:ext uri="{FF2B5EF4-FFF2-40B4-BE49-F238E27FC236}">
              <a16:creationId xmlns:a16="http://schemas.microsoft.com/office/drawing/2014/main" id="{00000000-0008-0000-0400-0000F5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4" name="Text Box 15">
          <a:extLst>
            <a:ext uri="{FF2B5EF4-FFF2-40B4-BE49-F238E27FC236}">
              <a16:creationId xmlns:a16="http://schemas.microsoft.com/office/drawing/2014/main" id="{00000000-0008-0000-0400-0000F6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5" name="Text Box 15">
          <a:extLst>
            <a:ext uri="{FF2B5EF4-FFF2-40B4-BE49-F238E27FC236}">
              <a16:creationId xmlns:a16="http://schemas.microsoft.com/office/drawing/2014/main" id="{00000000-0008-0000-0400-0000F7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6" name="Text Box 15">
          <a:extLst>
            <a:ext uri="{FF2B5EF4-FFF2-40B4-BE49-F238E27FC236}">
              <a16:creationId xmlns:a16="http://schemas.microsoft.com/office/drawing/2014/main" id="{00000000-0008-0000-0400-0000F8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7" name="Text Box 15">
          <a:extLst>
            <a:ext uri="{FF2B5EF4-FFF2-40B4-BE49-F238E27FC236}">
              <a16:creationId xmlns:a16="http://schemas.microsoft.com/office/drawing/2014/main" id="{00000000-0008-0000-0400-0000F9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8" name="Text Box 15">
          <a:extLst>
            <a:ext uri="{FF2B5EF4-FFF2-40B4-BE49-F238E27FC236}">
              <a16:creationId xmlns:a16="http://schemas.microsoft.com/office/drawing/2014/main" id="{00000000-0008-0000-0400-0000FA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19" name="Text Box 15">
          <a:extLst>
            <a:ext uri="{FF2B5EF4-FFF2-40B4-BE49-F238E27FC236}">
              <a16:creationId xmlns:a16="http://schemas.microsoft.com/office/drawing/2014/main" id="{00000000-0008-0000-0400-0000FB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0" name="Text Box 15">
          <a:extLst>
            <a:ext uri="{FF2B5EF4-FFF2-40B4-BE49-F238E27FC236}">
              <a16:creationId xmlns:a16="http://schemas.microsoft.com/office/drawing/2014/main" id="{00000000-0008-0000-0400-0000FC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1" name="Text Box 15">
          <a:extLst>
            <a:ext uri="{FF2B5EF4-FFF2-40B4-BE49-F238E27FC236}">
              <a16:creationId xmlns:a16="http://schemas.microsoft.com/office/drawing/2014/main" id="{00000000-0008-0000-0400-0000FD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2" name="Text Box 15">
          <a:extLst>
            <a:ext uri="{FF2B5EF4-FFF2-40B4-BE49-F238E27FC236}">
              <a16:creationId xmlns:a16="http://schemas.microsoft.com/office/drawing/2014/main" id="{00000000-0008-0000-0400-0000FE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3" name="Text Box 15">
          <a:extLst>
            <a:ext uri="{FF2B5EF4-FFF2-40B4-BE49-F238E27FC236}">
              <a16:creationId xmlns:a16="http://schemas.microsoft.com/office/drawing/2014/main" id="{00000000-0008-0000-0400-0000FF03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4" name="Text Box 15">
          <a:extLst>
            <a:ext uri="{FF2B5EF4-FFF2-40B4-BE49-F238E27FC236}">
              <a16:creationId xmlns:a16="http://schemas.microsoft.com/office/drawing/2014/main" id="{00000000-0008-0000-0400-00000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5" name="Text Box 15">
          <a:extLst>
            <a:ext uri="{FF2B5EF4-FFF2-40B4-BE49-F238E27FC236}">
              <a16:creationId xmlns:a16="http://schemas.microsoft.com/office/drawing/2014/main" id="{00000000-0008-0000-0400-00000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6" name="Text Box 15">
          <a:extLst>
            <a:ext uri="{FF2B5EF4-FFF2-40B4-BE49-F238E27FC236}">
              <a16:creationId xmlns:a16="http://schemas.microsoft.com/office/drawing/2014/main" id="{00000000-0008-0000-0400-00000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7" name="Text Box 15">
          <a:extLst>
            <a:ext uri="{FF2B5EF4-FFF2-40B4-BE49-F238E27FC236}">
              <a16:creationId xmlns:a16="http://schemas.microsoft.com/office/drawing/2014/main" id="{00000000-0008-0000-0400-00000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8" name="Text Box 15">
          <a:extLst>
            <a:ext uri="{FF2B5EF4-FFF2-40B4-BE49-F238E27FC236}">
              <a16:creationId xmlns:a16="http://schemas.microsoft.com/office/drawing/2014/main" id="{00000000-0008-0000-0400-00000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29" name="Text Box 15">
          <a:extLst>
            <a:ext uri="{FF2B5EF4-FFF2-40B4-BE49-F238E27FC236}">
              <a16:creationId xmlns:a16="http://schemas.microsoft.com/office/drawing/2014/main" id="{00000000-0008-0000-0400-00000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0" name="Text Box 15">
          <a:extLst>
            <a:ext uri="{FF2B5EF4-FFF2-40B4-BE49-F238E27FC236}">
              <a16:creationId xmlns:a16="http://schemas.microsoft.com/office/drawing/2014/main" id="{00000000-0008-0000-0400-00000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1" name="Text Box 15">
          <a:extLst>
            <a:ext uri="{FF2B5EF4-FFF2-40B4-BE49-F238E27FC236}">
              <a16:creationId xmlns:a16="http://schemas.microsoft.com/office/drawing/2014/main" id="{00000000-0008-0000-0400-00000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2" name="Text Box 15">
          <a:extLst>
            <a:ext uri="{FF2B5EF4-FFF2-40B4-BE49-F238E27FC236}">
              <a16:creationId xmlns:a16="http://schemas.microsoft.com/office/drawing/2014/main" id="{00000000-0008-0000-0400-00000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3" name="Text Box 15">
          <a:extLst>
            <a:ext uri="{FF2B5EF4-FFF2-40B4-BE49-F238E27FC236}">
              <a16:creationId xmlns:a16="http://schemas.microsoft.com/office/drawing/2014/main" id="{00000000-0008-0000-0400-00000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4" name="Text Box 15">
          <a:extLst>
            <a:ext uri="{FF2B5EF4-FFF2-40B4-BE49-F238E27FC236}">
              <a16:creationId xmlns:a16="http://schemas.microsoft.com/office/drawing/2014/main" id="{00000000-0008-0000-0400-00000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5" name="Text Box 15">
          <a:extLst>
            <a:ext uri="{FF2B5EF4-FFF2-40B4-BE49-F238E27FC236}">
              <a16:creationId xmlns:a16="http://schemas.microsoft.com/office/drawing/2014/main" id="{00000000-0008-0000-0400-00000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6" name="Text Box 15">
          <a:extLst>
            <a:ext uri="{FF2B5EF4-FFF2-40B4-BE49-F238E27FC236}">
              <a16:creationId xmlns:a16="http://schemas.microsoft.com/office/drawing/2014/main" id="{00000000-0008-0000-0400-00000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7" name="Text Box 15">
          <a:extLst>
            <a:ext uri="{FF2B5EF4-FFF2-40B4-BE49-F238E27FC236}">
              <a16:creationId xmlns:a16="http://schemas.microsoft.com/office/drawing/2014/main" id="{00000000-0008-0000-0400-00000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8" name="Text Box 15">
          <a:extLst>
            <a:ext uri="{FF2B5EF4-FFF2-40B4-BE49-F238E27FC236}">
              <a16:creationId xmlns:a16="http://schemas.microsoft.com/office/drawing/2014/main" id="{00000000-0008-0000-0400-00000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39" name="Text Box 15">
          <a:extLst>
            <a:ext uri="{FF2B5EF4-FFF2-40B4-BE49-F238E27FC236}">
              <a16:creationId xmlns:a16="http://schemas.microsoft.com/office/drawing/2014/main" id="{00000000-0008-0000-0400-00000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0" name="Text Box 15">
          <a:extLst>
            <a:ext uri="{FF2B5EF4-FFF2-40B4-BE49-F238E27FC236}">
              <a16:creationId xmlns:a16="http://schemas.microsoft.com/office/drawing/2014/main" id="{00000000-0008-0000-0400-00001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1" name="Text Box 15">
          <a:extLst>
            <a:ext uri="{FF2B5EF4-FFF2-40B4-BE49-F238E27FC236}">
              <a16:creationId xmlns:a16="http://schemas.microsoft.com/office/drawing/2014/main" id="{00000000-0008-0000-0400-00001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2" name="Text Box 15">
          <a:extLst>
            <a:ext uri="{FF2B5EF4-FFF2-40B4-BE49-F238E27FC236}">
              <a16:creationId xmlns:a16="http://schemas.microsoft.com/office/drawing/2014/main" id="{00000000-0008-0000-0400-00001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3" name="Text Box 15">
          <a:extLst>
            <a:ext uri="{FF2B5EF4-FFF2-40B4-BE49-F238E27FC236}">
              <a16:creationId xmlns:a16="http://schemas.microsoft.com/office/drawing/2014/main" id="{00000000-0008-0000-0400-00001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4" name="Text Box 15">
          <a:extLst>
            <a:ext uri="{FF2B5EF4-FFF2-40B4-BE49-F238E27FC236}">
              <a16:creationId xmlns:a16="http://schemas.microsoft.com/office/drawing/2014/main" id="{00000000-0008-0000-0400-00001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5" name="Text Box 15">
          <a:extLst>
            <a:ext uri="{FF2B5EF4-FFF2-40B4-BE49-F238E27FC236}">
              <a16:creationId xmlns:a16="http://schemas.microsoft.com/office/drawing/2014/main" id="{00000000-0008-0000-0400-00001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6" name="Text Box 15">
          <a:extLst>
            <a:ext uri="{FF2B5EF4-FFF2-40B4-BE49-F238E27FC236}">
              <a16:creationId xmlns:a16="http://schemas.microsoft.com/office/drawing/2014/main" id="{00000000-0008-0000-0400-00001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7" name="Text Box 15">
          <a:extLst>
            <a:ext uri="{FF2B5EF4-FFF2-40B4-BE49-F238E27FC236}">
              <a16:creationId xmlns:a16="http://schemas.microsoft.com/office/drawing/2014/main" id="{00000000-0008-0000-0400-00001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8" name="Text Box 15">
          <a:extLst>
            <a:ext uri="{FF2B5EF4-FFF2-40B4-BE49-F238E27FC236}">
              <a16:creationId xmlns:a16="http://schemas.microsoft.com/office/drawing/2014/main" id="{00000000-0008-0000-0400-00001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49" name="Text Box 15">
          <a:extLst>
            <a:ext uri="{FF2B5EF4-FFF2-40B4-BE49-F238E27FC236}">
              <a16:creationId xmlns:a16="http://schemas.microsoft.com/office/drawing/2014/main" id="{00000000-0008-0000-0400-00001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0" name="Text Box 15">
          <a:extLst>
            <a:ext uri="{FF2B5EF4-FFF2-40B4-BE49-F238E27FC236}">
              <a16:creationId xmlns:a16="http://schemas.microsoft.com/office/drawing/2014/main" id="{00000000-0008-0000-0400-00001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1" name="Text Box 15">
          <a:extLst>
            <a:ext uri="{FF2B5EF4-FFF2-40B4-BE49-F238E27FC236}">
              <a16:creationId xmlns:a16="http://schemas.microsoft.com/office/drawing/2014/main" id="{00000000-0008-0000-0400-00001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2" name="Text Box 15">
          <a:extLst>
            <a:ext uri="{FF2B5EF4-FFF2-40B4-BE49-F238E27FC236}">
              <a16:creationId xmlns:a16="http://schemas.microsoft.com/office/drawing/2014/main" id="{00000000-0008-0000-0400-00001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3" name="Text Box 15">
          <a:extLst>
            <a:ext uri="{FF2B5EF4-FFF2-40B4-BE49-F238E27FC236}">
              <a16:creationId xmlns:a16="http://schemas.microsoft.com/office/drawing/2014/main" id="{00000000-0008-0000-0400-00001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4" name="Text Box 15">
          <a:extLst>
            <a:ext uri="{FF2B5EF4-FFF2-40B4-BE49-F238E27FC236}">
              <a16:creationId xmlns:a16="http://schemas.microsoft.com/office/drawing/2014/main" id="{00000000-0008-0000-0400-00001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5" name="Text Box 15">
          <a:extLst>
            <a:ext uri="{FF2B5EF4-FFF2-40B4-BE49-F238E27FC236}">
              <a16:creationId xmlns:a16="http://schemas.microsoft.com/office/drawing/2014/main" id="{00000000-0008-0000-0400-00001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6" name="Text Box 15">
          <a:extLst>
            <a:ext uri="{FF2B5EF4-FFF2-40B4-BE49-F238E27FC236}">
              <a16:creationId xmlns:a16="http://schemas.microsoft.com/office/drawing/2014/main" id="{00000000-0008-0000-0400-00002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7" name="Text Box 15">
          <a:extLst>
            <a:ext uri="{FF2B5EF4-FFF2-40B4-BE49-F238E27FC236}">
              <a16:creationId xmlns:a16="http://schemas.microsoft.com/office/drawing/2014/main" id="{00000000-0008-0000-0400-00002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8" name="Text Box 15">
          <a:extLst>
            <a:ext uri="{FF2B5EF4-FFF2-40B4-BE49-F238E27FC236}">
              <a16:creationId xmlns:a16="http://schemas.microsoft.com/office/drawing/2014/main" id="{00000000-0008-0000-0400-00002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59" name="Text Box 15">
          <a:extLst>
            <a:ext uri="{FF2B5EF4-FFF2-40B4-BE49-F238E27FC236}">
              <a16:creationId xmlns:a16="http://schemas.microsoft.com/office/drawing/2014/main" id="{00000000-0008-0000-0400-00002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0" name="Text Box 15">
          <a:extLst>
            <a:ext uri="{FF2B5EF4-FFF2-40B4-BE49-F238E27FC236}">
              <a16:creationId xmlns:a16="http://schemas.microsoft.com/office/drawing/2014/main" id="{00000000-0008-0000-0400-00002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1" name="Text Box 15">
          <a:extLst>
            <a:ext uri="{FF2B5EF4-FFF2-40B4-BE49-F238E27FC236}">
              <a16:creationId xmlns:a16="http://schemas.microsoft.com/office/drawing/2014/main" id="{00000000-0008-0000-0400-00002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2" name="Text Box 15">
          <a:extLst>
            <a:ext uri="{FF2B5EF4-FFF2-40B4-BE49-F238E27FC236}">
              <a16:creationId xmlns:a16="http://schemas.microsoft.com/office/drawing/2014/main" id="{00000000-0008-0000-0400-00002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3" name="Text Box 15">
          <a:extLst>
            <a:ext uri="{FF2B5EF4-FFF2-40B4-BE49-F238E27FC236}">
              <a16:creationId xmlns:a16="http://schemas.microsoft.com/office/drawing/2014/main" id="{00000000-0008-0000-0400-00002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4" name="Text Box 15">
          <a:extLst>
            <a:ext uri="{FF2B5EF4-FFF2-40B4-BE49-F238E27FC236}">
              <a16:creationId xmlns:a16="http://schemas.microsoft.com/office/drawing/2014/main" id="{00000000-0008-0000-0400-00002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5" name="Text Box 15">
          <a:extLst>
            <a:ext uri="{FF2B5EF4-FFF2-40B4-BE49-F238E27FC236}">
              <a16:creationId xmlns:a16="http://schemas.microsoft.com/office/drawing/2014/main" id="{00000000-0008-0000-0400-00002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6" name="Text Box 15">
          <a:extLst>
            <a:ext uri="{FF2B5EF4-FFF2-40B4-BE49-F238E27FC236}">
              <a16:creationId xmlns:a16="http://schemas.microsoft.com/office/drawing/2014/main" id="{00000000-0008-0000-0400-00002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7" name="Text Box 15">
          <a:extLst>
            <a:ext uri="{FF2B5EF4-FFF2-40B4-BE49-F238E27FC236}">
              <a16:creationId xmlns:a16="http://schemas.microsoft.com/office/drawing/2014/main" id="{00000000-0008-0000-0400-00002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8" name="Text Box 15">
          <a:extLst>
            <a:ext uri="{FF2B5EF4-FFF2-40B4-BE49-F238E27FC236}">
              <a16:creationId xmlns:a16="http://schemas.microsoft.com/office/drawing/2014/main" id="{00000000-0008-0000-0400-00002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69" name="Text Box 15">
          <a:extLst>
            <a:ext uri="{FF2B5EF4-FFF2-40B4-BE49-F238E27FC236}">
              <a16:creationId xmlns:a16="http://schemas.microsoft.com/office/drawing/2014/main" id="{00000000-0008-0000-0400-00002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0" name="Text Box 15">
          <a:extLst>
            <a:ext uri="{FF2B5EF4-FFF2-40B4-BE49-F238E27FC236}">
              <a16:creationId xmlns:a16="http://schemas.microsoft.com/office/drawing/2014/main" id="{00000000-0008-0000-0400-00002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1" name="Text Box 15">
          <a:extLst>
            <a:ext uri="{FF2B5EF4-FFF2-40B4-BE49-F238E27FC236}">
              <a16:creationId xmlns:a16="http://schemas.microsoft.com/office/drawing/2014/main" id="{00000000-0008-0000-0400-00002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2" name="Text Box 15">
          <a:extLst>
            <a:ext uri="{FF2B5EF4-FFF2-40B4-BE49-F238E27FC236}">
              <a16:creationId xmlns:a16="http://schemas.microsoft.com/office/drawing/2014/main" id="{00000000-0008-0000-0400-00003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3" name="Text Box 15">
          <a:extLst>
            <a:ext uri="{FF2B5EF4-FFF2-40B4-BE49-F238E27FC236}">
              <a16:creationId xmlns:a16="http://schemas.microsoft.com/office/drawing/2014/main" id="{00000000-0008-0000-0400-00003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4" name="Text Box 15">
          <a:extLst>
            <a:ext uri="{FF2B5EF4-FFF2-40B4-BE49-F238E27FC236}">
              <a16:creationId xmlns:a16="http://schemas.microsoft.com/office/drawing/2014/main" id="{00000000-0008-0000-0400-00003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5" name="Text Box 15">
          <a:extLst>
            <a:ext uri="{FF2B5EF4-FFF2-40B4-BE49-F238E27FC236}">
              <a16:creationId xmlns:a16="http://schemas.microsoft.com/office/drawing/2014/main" id="{00000000-0008-0000-0400-00003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6" name="Text Box 15">
          <a:extLst>
            <a:ext uri="{FF2B5EF4-FFF2-40B4-BE49-F238E27FC236}">
              <a16:creationId xmlns:a16="http://schemas.microsoft.com/office/drawing/2014/main" id="{00000000-0008-0000-0400-00003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7" name="Text Box 15">
          <a:extLst>
            <a:ext uri="{FF2B5EF4-FFF2-40B4-BE49-F238E27FC236}">
              <a16:creationId xmlns:a16="http://schemas.microsoft.com/office/drawing/2014/main" id="{00000000-0008-0000-0400-00003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8" name="Text Box 15">
          <a:extLst>
            <a:ext uri="{FF2B5EF4-FFF2-40B4-BE49-F238E27FC236}">
              <a16:creationId xmlns:a16="http://schemas.microsoft.com/office/drawing/2014/main" id="{00000000-0008-0000-0400-00003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79" name="Text Box 15">
          <a:extLst>
            <a:ext uri="{FF2B5EF4-FFF2-40B4-BE49-F238E27FC236}">
              <a16:creationId xmlns:a16="http://schemas.microsoft.com/office/drawing/2014/main" id="{00000000-0008-0000-0400-00003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0" name="Text Box 15">
          <a:extLst>
            <a:ext uri="{FF2B5EF4-FFF2-40B4-BE49-F238E27FC236}">
              <a16:creationId xmlns:a16="http://schemas.microsoft.com/office/drawing/2014/main" id="{00000000-0008-0000-0400-00003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1" name="Text Box 15">
          <a:extLst>
            <a:ext uri="{FF2B5EF4-FFF2-40B4-BE49-F238E27FC236}">
              <a16:creationId xmlns:a16="http://schemas.microsoft.com/office/drawing/2014/main" id="{00000000-0008-0000-0400-00003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2" name="Text Box 15">
          <a:extLst>
            <a:ext uri="{FF2B5EF4-FFF2-40B4-BE49-F238E27FC236}">
              <a16:creationId xmlns:a16="http://schemas.microsoft.com/office/drawing/2014/main" id="{00000000-0008-0000-0400-00003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3" name="Text Box 15">
          <a:extLst>
            <a:ext uri="{FF2B5EF4-FFF2-40B4-BE49-F238E27FC236}">
              <a16:creationId xmlns:a16="http://schemas.microsoft.com/office/drawing/2014/main" id="{00000000-0008-0000-0400-00003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4" name="Text Box 15">
          <a:extLst>
            <a:ext uri="{FF2B5EF4-FFF2-40B4-BE49-F238E27FC236}">
              <a16:creationId xmlns:a16="http://schemas.microsoft.com/office/drawing/2014/main" id="{00000000-0008-0000-0400-00003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5" name="Text Box 15">
          <a:extLst>
            <a:ext uri="{FF2B5EF4-FFF2-40B4-BE49-F238E27FC236}">
              <a16:creationId xmlns:a16="http://schemas.microsoft.com/office/drawing/2014/main" id="{00000000-0008-0000-0400-00003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6" name="Text Box 15">
          <a:extLst>
            <a:ext uri="{FF2B5EF4-FFF2-40B4-BE49-F238E27FC236}">
              <a16:creationId xmlns:a16="http://schemas.microsoft.com/office/drawing/2014/main" id="{00000000-0008-0000-0400-00003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7" name="Text Box 15">
          <a:extLst>
            <a:ext uri="{FF2B5EF4-FFF2-40B4-BE49-F238E27FC236}">
              <a16:creationId xmlns:a16="http://schemas.microsoft.com/office/drawing/2014/main" id="{00000000-0008-0000-0400-00003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8" name="Text Box 15">
          <a:extLst>
            <a:ext uri="{FF2B5EF4-FFF2-40B4-BE49-F238E27FC236}">
              <a16:creationId xmlns:a16="http://schemas.microsoft.com/office/drawing/2014/main" id="{00000000-0008-0000-0400-00004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89" name="Text Box 15">
          <a:extLst>
            <a:ext uri="{FF2B5EF4-FFF2-40B4-BE49-F238E27FC236}">
              <a16:creationId xmlns:a16="http://schemas.microsoft.com/office/drawing/2014/main" id="{00000000-0008-0000-0400-00004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0" name="Text Box 15">
          <a:extLst>
            <a:ext uri="{FF2B5EF4-FFF2-40B4-BE49-F238E27FC236}">
              <a16:creationId xmlns:a16="http://schemas.microsoft.com/office/drawing/2014/main" id="{00000000-0008-0000-0400-00004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1" name="Text Box 15">
          <a:extLst>
            <a:ext uri="{FF2B5EF4-FFF2-40B4-BE49-F238E27FC236}">
              <a16:creationId xmlns:a16="http://schemas.microsoft.com/office/drawing/2014/main" id="{00000000-0008-0000-0400-00004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2" name="Text Box 15">
          <a:extLst>
            <a:ext uri="{FF2B5EF4-FFF2-40B4-BE49-F238E27FC236}">
              <a16:creationId xmlns:a16="http://schemas.microsoft.com/office/drawing/2014/main" id="{00000000-0008-0000-0400-00004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3" name="Text Box 15">
          <a:extLst>
            <a:ext uri="{FF2B5EF4-FFF2-40B4-BE49-F238E27FC236}">
              <a16:creationId xmlns:a16="http://schemas.microsoft.com/office/drawing/2014/main" id="{00000000-0008-0000-0400-00004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4" name="Text Box 15">
          <a:extLst>
            <a:ext uri="{FF2B5EF4-FFF2-40B4-BE49-F238E27FC236}">
              <a16:creationId xmlns:a16="http://schemas.microsoft.com/office/drawing/2014/main" id="{00000000-0008-0000-0400-00004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5" name="Text Box 15">
          <a:extLst>
            <a:ext uri="{FF2B5EF4-FFF2-40B4-BE49-F238E27FC236}">
              <a16:creationId xmlns:a16="http://schemas.microsoft.com/office/drawing/2014/main" id="{00000000-0008-0000-0400-00004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6" name="Text Box 15">
          <a:extLst>
            <a:ext uri="{FF2B5EF4-FFF2-40B4-BE49-F238E27FC236}">
              <a16:creationId xmlns:a16="http://schemas.microsoft.com/office/drawing/2014/main" id="{00000000-0008-0000-0400-00004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7" name="Text Box 15">
          <a:extLst>
            <a:ext uri="{FF2B5EF4-FFF2-40B4-BE49-F238E27FC236}">
              <a16:creationId xmlns:a16="http://schemas.microsoft.com/office/drawing/2014/main" id="{00000000-0008-0000-0400-00004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8" name="Text Box 15">
          <a:extLst>
            <a:ext uri="{FF2B5EF4-FFF2-40B4-BE49-F238E27FC236}">
              <a16:creationId xmlns:a16="http://schemas.microsoft.com/office/drawing/2014/main" id="{00000000-0008-0000-0400-00004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099" name="Text Box 15">
          <a:extLst>
            <a:ext uri="{FF2B5EF4-FFF2-40B4-BE49-F238E27FC236}">
              <a16:creationId xmlns:a16="http://schemas.microsoft.com/office/drawing/2014/main" id="{00000000-0008-0000-0400-00004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0" name="Text Box 15">
          <a:extLst>
            <a:ext uri="{FF2B5EF4-FFF2-40B4-BE49-F238E27FC236}">
              <a16:creationId xmlns:a16="http://schemas.microsoft.com/office/drawing/2014/main" id="{00000000-0008-0000-0400-00004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1" name="Text Box 15">
          <a:extLst>
            <a:ext uri="{FF2B5EF4-FFF2-40B4-BE49-F238E27FC236}">
              <a16:creationId xmlns:a16="http://schemas.microsoft.com/office/drawing/2014/main" id="{00000000-0008-0000-0400-00004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2" name="Text Box 15">
          <a:extLst>
            <a:ext uri="{FF2B5EF4-FFF2-40B4-BE49-F238E27FC236}">
              <a16:creationId xmlns:a16="http://schemas.microsoft.com/office/drawing/2014/main" id="{00000000-0008-0000-0400-00004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3" name="Text Box 15">
          <a:extLst>
            <a:ext uri="{FF2B5EF4-FFF2-40B4-BE49-F238E27FC236}">
              <a16:creationId xmlns:a16="http://schemas.microsoft.com/office/drawing/2014/main" id="{00000000-0008-0000-0400-00004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4" name="Text Box 15">
          <a:extLst>
            <a:ext uri="{FF2B5EF4-FFF2-40B4-BE49-F238E27FC236}">
              <a16:creationId xmlns:a16="http://schemas.microsoft.com/office/drawing/2014/main" id="{00000000-0008-0000-0400-00005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5" name="Text Box 15">
          <a:extLst>
            <a:ext uri="{FF2B5EF4-FFF2-40B4-BE49-F238E27FC236}">
              <a16:creationId xmlns:a16="http://schemas.microsoft.com/office/drawing/2014/main" id="{00000000-0008-0000-0400-00005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6" name="Text Box 15">
          <a:extLst>
            <a:ext uri="{FF2B5EF4-FFF2-40B4-BE49-F238E27FC236}">
              <a16:creationId xmlns:a16="http://schemas.microsoft.com/office/drawing/2014/main" id="{00000000-0008-0000-0400-00005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7" name="Text Box 15">
          <a:extLst>
            <a:ext uri="{FF2B5EF4-FFF2-40B4-BE49-F238E27FC236}">
              <a16:creationId xmlns:a16="http://schemas.microsoft.com/office/drawing/2014/main" id="{00000000-0008-0000-0400-00005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8" name="Text Box 15">
          <a:extLst>
            <a:ext uri="{FF2B5EF4-FFF2-40B4-BE49-F238E27FC236}">
              <a16:creationId xmlns:a16="http://schemas.microsoft.com/office/drawing/2014/main" id="{00000000-0008-0000-0400-00005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09" name="Text Box 15">
          <a:extLst>
            <a:ext uri="{FF2B5EF4-FFF2-40B4-BE49-F238E27FC236}">
              <a16:creationId xmlns:a16="http://schemas.microsoft.com/office/drawing/2014/main" id="{00000000-0008-0000-0400-00005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0" name="Text Box 15">
          <a:extLst>
            <a:ext uri="{FF2B5EF4-FFF2-40B4-BE49-F238E27FC236}">
              <a16:creationId xmlns:a16="http://schemas.microsoft.com/office/drawing/2014/main" id="{00000000-0008-0000-0400-00005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1" name="Text Box 15">
          <a:extLst>
            <a:ext uri="{FF2B5EF4-FFF2-40B4-BE49-F238E27FC236}">
              <a16:creationId xmlns:a16="http://schemas.microsoft.com/office/drawing/2014/main" id="{00000000-0008-0000-0400-00005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2" name="Text Box 15">
          <a:extLst>
            <a:ext uri="{FF2B5EF4-FFF2-40B4-BE49-F238E27FC236}">
              <a16:creationId xmlns:a16="http://schemas.microsoft.com/office/drawing/2014/main" id="{00000000-0008-0000-0400-00005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3" name="Text Box 15">
          <a:extLst>
            <a:ext uri="{FF2B5EF4-FFF2-40B4-BE49-F238E27FC236}">
              <a16:creationId xmlns:a16="http://schemas.microsoft.com/office/drawing/2014/main" id="{00000000-0008-0000-0400-00005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4" name="Text Box 15">
          <a:extLst>
            <a:ext uri="{FF2B5EF4-FFF2-40B4-BE49-F238E27FC236}">
              <a16:creationId xmlns:a16="http://schemas.microsoft.com/office/drawing/2014/main" id="{00000000-0008-0000-0400-00005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5" name="Text Box 15">
          <a:extLst>
            <a:ext uri="{FF2B5EF4-FFF2-40B4-BE49-F238E27FC236}">
              <a16:creationId xmlns:a16="http://schemas.microsoft.com/office/drawing/2014/main" id="{00000000-0008-0000-0400-00005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6" name="Text Box 15">
          <a:extLst>
            <a:ext uri="{FF2B5EF4-FFF2-40B4-BE49-F238E27FC236}">
              <a16:creationId xmlns:a16="http://schemas.microsoft.com/office/drawing/2014/main" id="{00000000-0008-0000-0400-00005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7" name="Text Box 15">
          <a:extLst>
            <a:ext uri="{FF2B5EF4-FFF2-40B4-BE49-F238E27FC236}">
              <a16:creationId xmlns:a16="http://schemas.microsoft.com/office/drawing/2014/main" id="{00000000-0008-0000-0400-00005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8" name="Text Box 15">
          <a:extLst>
            <a:ext uri="{FF2B5EF4-FFF2-40B4-BE49-F238E27FC236}">
              <a16:creationId xmlns:a16="http://schemas.microsoft.com/office/drawing/2014/main" id="{00000000-0008-0000-0400-00005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19" name="Text Box 15">
          <a:extLst>
            <a:ext uri="{FF2B5EF4-FFF2-40B4-BE49-F238E27FC236}">
              <a16:creationId xmlns:a16="http://schemas.microsoft.com/office/drawing/2014/main" id="{00000000-0008-0000-0400-00005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0" name="Text Box 15">
          <a:extLst>
            <a:ext uri="{FF2B5EF4-FFF2-40B4-BE49-F238E27FC236}">
              <a16:creationId xmlns:a16="http://schemas.microsoft.com/office/drawing/2014/main" id="{00000000-0008-0000-0400-00006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1" name="Text Box 15">
          <a:extLst>
            <a:ext uri="{FF2B5EF4-FFF2-40B4-BE49-F238E27FC236}">
              <a16:creationId xmlns:a16="http://schemas.microsoft.com/office/drawing/2014/main" id="{00000000-0008-0000-0400-00006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2" name="Text Box 15">
          <a:extLst>
            <a:ext uri="{FF2B5EF4-FFF2-40B4-BE49-F238E27FC236}">
              <a16:creationId xmlns:a16="http://schemas.microsoft.com/office/drawing/2014/main" id="{00000000-0008-0000-0400-00006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3" name="Text Box 15">
          <a:extLst>
            <a:ext uri="{FF2B5EF4-FFF2-40B4-BE49-F238E27FC236}">
              <a16:creationId xmlns:a16="http://schemas.microsoft.com/office/drawing/2014/main" id="{00000000-0008-0000-0400-00006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4" name="Text Box 15">
          <a:extLst>
            <a:ext uri="{FF2B5EF4-FFF2-40B4-BE49-F238E27FC236}">
              <a16:creationId xmlns:a16="http://schemas.microsoft.com/office/drawing/2014/main" id="{00000000-0008-0000-0400-00006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5" name="Text Box 15">
          <a:extLst>
            <a:ext uri="{FF2B5EF4-FFF2-40B4-BE49-F238E27FC236}">
              <a16:creationId xmlns:a16="http://schemas.microsoft.com/office/drawing/2014/main" id="{00000000-0008-0000-0400-00006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6" name="Text Box 15">
          <a:extLst>
            <a:ext uri="{FF2B5EF4-FFF2-40B4-BE49-F238E27FC236}">
              <a16:creationId xmlns:a16="http://schemas.microsoft.com/office/drawing/2014/main" id="{00000000-0008-0000-0400-00006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7" name="Text Box 15">
          <a:extLst>
            <a:ext uri="{FF2B5EF4-FFF2-40B4-BE49-F238E27FC236}">
              <a16:creationId xmlns:a16="http://schemas.microsoft.com/office/drawing/2014/main" id="{00000000-0008-0000-0400-00006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8" name="Text Box 15">
          <a:extLst>
            <a:ext uri="{FF2B5EF4-FFF2-40B4-BE49-F238E27FC236}">
              <a16:creationId xmlns:a16="http://schemas.microsoft.com/office/drawing/2014/main" id="{00000000-0008-0000-0400-00006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29" name="Text Box 15">
          <a:extLst>
            <a:ext uri="{FF2B5EF4-FFF2-40B4-BE49-F238E27FC236}">
              <a16:creationId xmlns:a16="http://schemas.microsoft.com/office/drawing/2014/main" id="{00000000-0008-0000-0400-00006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0" name="Text Box 15">
          <a:extLst>
            <a:ext uri="{FF2B5EF4-FFF2-40B4-BE49-F238E27FC236}">
              <a16:creationId xmlns:a16="http://schemas.microsoft.com/office/drawing/2014/main" id="{00000000-0008-0000-0400-00006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1" name="Text Box 15">
          <a:extLst>
            <a:ext uri="{FF2B5EF4-FFF2-40B4-BE49-F238E27FC236}">
              <a16:creationId xmlns:a16="http://schemas.microsoft.com/office/drawing/2014/main" id="{00000000-0008-0000-0400-00006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2" name="Text Box 15">
          <a:extLst>
            <a:ext uri="{FF2B5EF4-FFF2-40B4-BE49-F238E27FC236}">
              <a16:creationId xmlns:a16="http://schemas.microsoft.com/office/drawing/2014/main" id="{00000000-0008-0000-0400-00006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3" name="Text Box 15">
          <a:extLst>
            <a:ext uri="{FF2B5EF4-FFF2-40B4-BE49-F238E27FC236}">
              <a16:creationId xmlns:a16="http://schemas.microsoft.com/office/drawing/2014/main" id="{00000000-0008-0000-0400-00006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4" name="Text Box 15">
          <a:extLst>
            <a:ext uri="{FF2B5EF4-FFF2-40B4-BE49-F238E27FC236}">
              <a16:creationId xmlns:a16="http://schemas.microsoft.com/office/drawing/2014/main" id="{00000000-0008-0000-0400-00006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5" name="Text Box 15">
          <a:extLst>
            <a:ext uri="{FF2B5EF4-FFF2-40B4-BE49-F238E27FC236}">
              <a16:creationId xmlns:a16="http://schemas.microsoft.com/office/drawing/2014/main" id="{00000000-0008-0000-0400-00006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6" name="Text Box 15">
          <a:extLst>
            <a:ext uri="{FF2B5EF4-FFF2-40B4-BE49-F238E27FC236}">
              <a16:creationId xmlns:a16="http://schemas.microsoft.com/office/drawing/2014/main" id="{00000000-0008-0000-0400-00007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7" name="Text Box 15">
          <a:extLst>
            <a:ext uri="{FF2B5EF4-FFF2-40B4-BE49-F238E27FC236}">
              <a16:creationId xmlns:a16="http://schemas.microsoft.com/office/drawing/2014/main" id="{00000000-0008-0000-0400-00007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8" name="Text Box 15">
          <a:extLst>
            <a:ext uri="{FF2B5EF4-FFF2-40B4-BE49-F238E27FC236}">
              <a16:creationId xmlns:a16="http://schemas.microsoft.com/office/drawing/2014/main" id="{00000000-0008-0000-0400-00007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39" name="Text Box 15">
          <a:extLst>
            <a:ext uri="{FF2B5EF4-FFF2-40B4-BE49-F238E27FC236}">
              <a16:creationId xmlns:a16="http://schemas.microsoft.com/office/drawing/2014/main" id="{00000000-0008-0000-0400-00007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0" name="Text Box 15">
          <a:extLst>
            <a:ext uri="{FF2B5EF4-FFF2-40B4-BE49-F238E27FC236}">
              <a16:creationId xmlns:a16="http://schemas.microsoft.com/office/drawing/2014/main" id="{00000000-0008-0000-0400-00007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1" name="Text Box 15">
          <a:extLst>
            <a:ext uri="{FF2B5EF4-FFF2-40B4-BE49-F238E27FC236}">
              <a16:creationId xmlns:a16="http://schemas.microsoft.com/office/drawing/2014/main" id="{00000000-0008-0000-0400-00007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2" name="Text Box 15">
          <a:extLst>
            <a:ext uri="{FF2B5EF4-FFF2-40B4-BE49-F238E27FC236}">
              <a16:creationId xmlns:a16="http://schemas.microsoft.com/office/drawing/2014/main" id="{00000000-0008-0000-0400-00007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3" name="Text Box 15">
          <a:extLst>
            <a:ext uri="{FF2B5EF4-FFF2-40B4-BE49-F238E27FC236}">
              <a16:creationId xmlns:a16="http://schemas.microsoft.com/office/drawing/2014/main" id="{00000000-0008-0000-0400-00007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4" name="Text Box 15">
          <a:extLst>
            <a:ext uri="{FF2B5EF4-FFF2-40B4-BE49-F238E27FC236}">
              <a16:creationId xmlns:a16="http://schemas.microsoft.com/office/drawing/2014/main" id="{00000000-0008-0000-0400-00007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5" name="Text Box 15">
          <a:extLst>
            <a:ext uri="{FF2B5EF4-FFF2-40B4-BE49-F238E27FC236}">
              <a16:creationId xmlns:a16="http://schemas.microsoft.com/office/drawing/2014/main" id="{00000000-0008-0000-0400-00007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6" name="Text Box 15">
          <a:extLst>
            <a:ext uri="{FF2B5EF4-FFF2-40B4-BE49-F238E27FC236}">
              <a16:creationId xmlns:a16="http://schemas.microsoft.com/office/drawing/2014/main" id="{00000000-0008-0000-0400-00007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7" name="Text Box 15">
          <a:extLst>
            <a:ext uri="{FF2B5EF4-FFF2-40B4-BE49-F238E27FC236}">
              <a16:creationId xmlns:a16="http://schemas.microsoft.com/office/drawing/2014/main" id="{00000000-0008-0000-0400-00007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8" name="Text Box 15">
          <a:extLst>
            <a:ext uri="{FF2B5EF4-FFF2-40B4-BE49-F238E27FC236}">
              <a16:creationId xmlns:a16="http://schemas.microsoft.com/office/drawing/2014/main" id="{00000000-0008-0000-0400-00007C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49" name="Text Box 15">
          <a:extLst>
            <a:ext uri="{FF2B5EF4-FFF2-40B4-BE49-F238E27FC236}">
              <a16:creationId xmlns:a16="http://schemas.microsoft.com/office/drawing/2014/main" id="{00000000-0008-0000-0400-00007D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0" name="Text Box 15">
          <a:extLst>
            <a:ext uri="{FF2B5EF4-FFF2-40B4-BE49-F238E27FC236}">
              <a16:creationId xmlns:a16="http://schemas.microsoft.com/office/drawing/2014/main" id="{00000000-0008-0000-0400-00007E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1" name="Text Box 15">
          <a:extLst>
            <a:ext uri="{FF2B5EF4-FFF2-40B4-BE49-F238E27FC236}">
              <a16:creationId xmlns:a16="http://schemas.microsoft.com/office/drawing/2014/main" id="{00000000-0008-0000-0400-00007F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2" name="Text Box 15">
          <a:extLst>
            <a:ext uri="{FF2B5EF4-FFF2-40B4-BE49-F238E27FC236}">
              <a16:creationId xmlns:a16="http://schemas.microsoft.com/office/drawing/2014/main" id="{00000000-0008-0000-0400-000080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3" name="Text Box 15">
          <a:extLst>
            <a:ext uri="{FF2B5EF4-FFF2-40B4-BE49-F238E27FC236}">
              <a16:creationId xmlns:a16="http://schemas.microsoft.com/office/drawing/2014/main" id="{00000000-0008-0000-0400-000081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4" name="Text Box 15">
          <a:extLst>
            <a:ext uri="{FF2B5EF4-FFF2-40B4-BE49-F238E27FC236}">
              <a16:creationId xmlns:a16="http://schemas.microsoft.com/office/drawing/2014/main" id="{00000000-0008-0000-0400-000082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5" name="Text Box 15">
          <a:extLst>
            <a:ext uri="{FF2B5EF4-FFF2-40B4-BE49-F238E27FC236}">
              <a16:creationId xmlns:a16="http://schemas.microsoft.com/office/drawing/2014/main" id="{00000000-0008-0000-0400-000083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6" name="Text Box 15">
          <a:extLst>
            <a:ext uri="{FF2B5EF4-FFF2-40B4-BE49-F238E27FC236}">
              <a16:creationId xmlns:a16="http://schemas.microsoft.com/office/drawing/2014/main" id="{00000000-0008-0000-0400-000084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7" name="Text Box 15">
          <a:extLst>
            <a:ext uri="{FF2B5EF4-FFF2-40B4-BE49-F238E27FC236}">
              <a16:creationId xmlns:a16="http://schemas.microsoft.com/office/drawing/2014/main" id="{00000000-0008-0000-0400-000085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8" name="Text Box 15">
          <a:extLst>
            <a:ext uri="{FF2B5EF4-FFF2-40B4-BE49-F238E27FC236}">
              <a16:creationId xmlns:a16="http://schemas.microsoft.com/office/drawing/2014/main" id="{00000000-0008-0000-0400-000086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59" name="Text Box 15">
          <a:extLst>
            <a:ext uri="{FF2B5EF4-FFF2-40B4-BE49-F238E27FC236}">
              <a16:creationId xmlns:a16="http://schemas.microsoft.com/office/drawing/2014/main" id="{00000000-0008-0000-0400-000087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0" name="Text Box 15">
          <a:extLst>
            <a:ext uri="{FF2B5EF4-FFF2-40B4-BE49-F238E27FC236}">
              <a16:creationId xmlns:a16="http://schemas.microsoft.com/office/drawing/2014/main" id="{00000000-0008-0000-0400-000088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1" name="Text Box 15">
          <a:extLst>
            <a:ext uri="{FF2B5EF4-FFF2-40B4-BE49-F238E27FC236}">
              <a16:creationId xmlns:a16="http://schemas.microsoft.com/office/drawing/2014/main" id="{00000000-0008-0000-0400-000089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2" name="Text Box 15">
          <a:extLst>
            <a:ext uri="{FF2B5EF4-FFF2-40B4-BE49-F238E27FC236}">
              <a16:creationId xmlns:a16="http://schemas.microsoft.com/office/drawing/2014/main" id="{00000000-0008-0000-0400-00008A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3" name="Text Box 15">
          <a:extLst>
            <a:ext uri="{FF2B5EF4-FFF2-40B4-BE49-F238E27FC236}">
              <a16:creationId xmlns:a16="http://schemas.microsoft.com/office/drawing/2014/main" id="{00000000-0008-0000-0400-00008B04000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5" name="Text Box 15">
          <a:extLst>
            <a:ext uri="{FF2B5EF4-FFF2-40B4-BE49-F238E27FC236}">
              <a16:creationId xmlns:a16="http://schemas.microsoft.com/office/drawing/2014/main" id="{00000000-0008-0000-0400-00008D040000}"/>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6" name="Text Box 15">
          <a:extLst>
            <a:ext uri="{FF2B5EF4-FFF2-40B4-BE49-F238E27FC236}">
              <a16:creationId xmlns:a16="http://schemas.microsoft.com/office/drawing/2014/main" id="{00000000-0008-0000-0400-00008E040000}"/>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7" name="Text Box 15">
          <a:extLst>
            <a:ext uri="{FF2B5EF4-FFF2-40B4-BE49-F238E27FC236}">
              <a16:creationId xmlns:a16="http://schemas.microsoft.com/office/drawing/2014/main" id="{00000000-0008-0000-0400-00008F040000}"/>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8" name="Text Box 15">
          <a:extLst>
            <a:ext uri="{FF2B5EF4-FFF2-40B4-BE49-F238E27FC236}">
              <a16:creationId xmlns:a16="http://schemas.microsoft.com/office/drawing/2014/main" id="{00000000-0008-0000-0400-000090040000}"/>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69" name="Text Box 15">
          <a:extLst>
            <a:ext uri="{FF2B5EF4-FFF2-40B4-BE49-F238E27FC236}">
              <a16:creationId xmlns:a16="http://schemas.microsoft.com/office/drawing/2014/main" id="{00000000-0008-0000-0400-000091040000}"/>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0" name="Text Box 15">
          <a:extLst>
            <a:ext uri="{FF2B5EF4-FFF2-40B4-BE49-F238E27FC236}">
              <a16:creationId xmlns:a16="http://schemas.microsoft.com/office/drawing/2014/main" id="{00000000-0008-0000-0400-00009204000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1" name="Text Box 15">
          <a:extLst>
            <a:ext uri="{FF2B5EF4-FFF2-40B4-BE49-F238E27FC236}">
              <a16:creationId xmlns:a16="http://schemas.microsoft.com/office/drawing/2014/main" id="{00000000-0008-0000-0400-00009304000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2" name="Text Box 15">
          <a:extLst>
            <a:ext uri="{FF2B5EF4-FFF2-40B4-BE49-F238E27FC236}">
              <a16:creationId xmlns:a16="http://schemas.microsoft.com/office/drawing/2014/main" id="{00000000-0008-0000-0400-000094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3" name="Text Box 15">
          <a:extLst>
            <a:ext uri="{FF2B5EF4-FFF2-40B4-BE49-F238E27FC236}">
              <a16:creationId xmlns:a16="http://schemas.microsoft.com/office/drawing/2014/main" id="{00000000-0008-0000-0400-000095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4" name="Text Box 15">
          <a:extLst>
            <a:ext uri="{FF2B5EF4-FFF2-40B4-BE49-F238E27FC236}">
              <a16:creationId xmlns:a16="http://schemas.microsoft.com/office/drawing/2014/main" id="{00000000-0008-0000-0400-000096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5" name="Text Box 15">
          <a:extLst>
            <a:ext uri="{FF2B5EF4-FFF2-40B4-BE49-F238E27FC236}">
              <a16:creationId xmlns:a16="http://schemas.microsoft.com/office/drawing/2014/main" id="{00000000-0008-0000-0400-000097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6" name="Text Box 15">
          <a:extLst>
            <a:ext uri="{FF2B5EF4-FFF2-40B4-BE49-F238E27FC236}">
              <a16:creationId xmlns:a16="http://schemas.microsoft.com/office/drawing/2014/main" id="{00000000-0008-0000-0400-000098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7" name="Text Box 15">
          <a:extLst>
            <a:ext uri="{FF2B5EF4-FFF2-40B4-BE49-F238E27FC236}">
              <a16:creationId xmlns:a16="http://schemas.microsoft.com/office/drawing/2014/main" id="{00000000-0008-0000-0400-000099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78" name="Text Box 15">
          <a:extLst>
            <a:ext uri="{FF2B5EF4-FFF2-40B4-BE49-F238E27FC236}">
              <a16:creationId xmlns:a16="http://schemas.microsoft.com/office/drawing/2014/main" id="{00000000-0008-0000-0400-00009A040000}"/>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1179" name="Text Box 16">
          <a:extLst>
            <a:ext uri="{FF2B5EF4-FFF2-40B4-BE49-F238E27FC236}">
              <a16:creationId xmlns:a16="http://schemas.microsoft.com/office/drawing/2014/main" id="{00000000-0008-0000-0400-00009B040000}"/>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184" name="Text Box 16">
          <a:extLst>
            <a:ext uri="{FF2B5EF4-FFF2-40B4-BE49-F238E27FC236}">
              <a16:creationId xmlns:a16="http://schemas.microsoft.com/office/drawing/2014/main" id="{00000000-0008-0000-0400-0000A004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185" name="Text Box 17">
          <a:extLst>
            <a:ext uri="{FF2B5EF4-FFF2-40B4-BE49-F238E27FC236}">
              <a16:creationId xmlns:a16="http://schemas.microsoft.com/office/drawing/2014/main" id="{00000000-0008-0000-0400-0000A104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186" name="Text Box 18">
          <a:extLst>
            <a:ext uri="{FF2B5EF4-FFF2-40B4-BE49-F238E27FC236}">
              <a16:creationId xmlns:a16="http://schemas.microsoft.com/office/drawing/2014/main" id="{00000000-0008-0000-0400-0000A204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187" name="Text Box 19">
          <a:extLst>
            <a:ext uri="{FF2B5EF4-FFF2-40B4-BE49-F238E27FC236}">
              <a16:creationId xmlns:a16="http://schemas.microsoft.com/office/drawing/2014/main" id="{00000000-0008-0000-0400-0000A3040000}"/>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88" name="Text Box 15">
          <a:extLst>
            <a:ext uri="{FF2B5EF4-FFF2-40B4-BE49-F238E27FC236}">
              <a16:creationId xmlns:a16="http://schemas.microsoft.com/office/drawing/2014/main" id="{00000000-0008-0000-0400-0000A4040000}"/>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189" name="Text Box 15">
          <a:extLst>
            <a:ext uri="{FF2B5EF4-FFF2-40B4-BE49-F238E27FC236}">
              <a16:creationId xmlns:a16="http://schemas.microsoft.com/office/drawing/2014/main" id="{00000000-0008-0000-0400-0000A5040000}"/>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1" name="Text Box 16">
          <a:extLst>
            <a:ext uri="{FF2B5EF4-FFF2-40B4-BE49-F238E27FC236}">
              <a16:creationId xmlns:a16="http://schemas.microsoft.com/office/drawing/2014/main" id="{00000000-0008-0000-0400-0000A7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2" name="Text Box 17">
          <a:extLst>
            <a:ext uri="{FF2B5EF4-FFF2-40B4-BE49-F238E27FC236}">
              <a16:creationId xmlns:a16="http://schemas.microsoft.com/office/drawing/2014/main" id="{00000000-0008-0000-0400-0000A8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3" name="Text Box 18">
          <a:extLst>
            <a:ext uri="{FF2B5EF4-FFF2-40B4-BE49-F238E27FC236}">
              <a16:creationId xmlns:a16="http://schemas.microsoft.com/office/drawing/2014/main" id="{00000000-0008-0000-0400-0000A9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4" name="Text Box 19">
          <a:extLst>
            <a:ext uri="{FF2B5EF4-FFF2-40B4-BE49-F238E27FC236}">
              <a16:creationId xmlns:a16="http://schemas.microsoft.com/office/drawing/2014/main" id="{00000000-0008-0000-0400-0000AA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35713"/>
    <xdr:sp macro="" textlink="">
      <xdr:nvSpPr>
        <xdr:cNvPr id="1195" name="Text Box 15">
          <a:extLst>
            <a:ext uri="{FF2B5EF4-FFF2-40B4-BE49-F238E27FC236}">
              <a16:creationId xmlns:a16="http://schemas.microsoft.com/office/drawing/2014/main" id="{00000000-0008-0000-0400-0000AB040000}"/>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6" name="Text Box 16">
          <a:extLst>
            <a:ext uri="{FF2B5EF4-FFF2-40B4-BE49-F238E27FC236}">
              <a16:creationId xmlns:a16="http://schemas.microsoft.com/office/drawing/2014/main" id="{00000000-0008-0000-0400-0000AC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7" name="Text Box 17">
          <a:extLst>
            <a:ext uri="{FF2B5EF4-FFF2-40B4-BE49-F238E27FC236}">
              <a16:creationId xmlns:a16="http://schemas.microsoft.com/office/drawing/2014/main" id="{00000000-0008-0000-0400-0000AD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8" name="Text Box 18">
          <a:extLst>
            <a:ext uri="{FF2B5EF4-FFF2-40B4-BE49-F238E27FC236}">
              <a16:creationId xmlns:a16="http://schemas.microsoft.com/office/drawing/2014/main" id="{00000000-0008-0000-0400-0000AE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199" name="Text Box 19">
          <a:extLst>
            <a:ext uri="{FF2B5EF4-FFF2-40B4-BE49-F238E27FC236}">
              <a16:creationId xmlns:a16="http://schemas.microsoft.com/office/drawing/2014/main" id="{00000000-0008-0000-0400-0000AF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45</xdr:row>
      <xdr:rowOff>0</xdr:rowOff>
    </xdr:from>
    <xdr:ext cx="95250" cy="213632"/>
    <xdr:sp macro="" textlink="">
      <xdr:nvSpPr>
        <xdr:cNvPr id="1200" name="Text Box 15">
          <a:extLst>
            <a:ext uri="{FF2B5EF4-FFF2-40B4-BE49-F238E27FC236}">
              <a16:creationId xmlns:a16="http://schemas.microsoft.com/office/drawing/2014/main" id="{00000000-0008-0000-0400-0000B0040000}"/>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01" name="Text Box 16">
          <a:extLst>
            <a:ext uri="{FF2B5EF4-FFF2-40B4-BE49-F238E27FC236}">
              <a16:creationId xmlns:a16="http://schemas.microsoft.com/office/drawing/2014/main" id="{00000000-0008-0000-0400-0000B1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02" name="Text Box 17">
          <a:extLst>
            <a:ext uri="{FF2B5EF4-FFF2-40B4-BE49-F238E27FC236}">
              <a16:creationId xmlns:a16="http://schemas.microsoft.com/office/drawing/2014/main" id="{00000000-0008-0000-0400-0000B2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03" name="Text Box 18">
          <a:extLst>
            <a:ext uri="{FF2B5EF4-FFF2-40B4-BE49-F238E27FC236}">
              <a16:creationId xmlns:a16="http://schemas.microsoft.com/office/drawing/2014/main" id="{00000000-0008-0000-0400-0000B3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04" name="Text Box 19">
          <a:extLst>
            <a:ext uri="{FF2B5EF4-FFF2-40B4-BE49-F238E27FC236}">
              <a16:creationId xmlns:a16="http://schemas.microsoft.com/office/drawing/2014/main" id="{00000000-0008-0000-0400-0000B4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05" name="Text Box 16">
          <a:extLst>
            <a:ext uri="{FF2B5EF4-FFF2-40B4-BE49-F238E27FC236}">
              <a16:creationId xmlns:a16="http://schemas.microsoft.com/office/drawing/2014/main" id="{00000000-0008-0000-0400-0000B5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06" name="Text Box 17">
          <a:extLst>
            <a:ext uri="{FF2B5EF4-FFF2-40B4-BE49-F238E27FC236}">
              <a16:creationId xmlns:a16="http://schemas.microsoft.com/office/drawing/2014/main" id="{00000000-0008-0000-0400-0000B6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07" name="Text Box 18">
          <a:extLst>
            <a:ext uri="{FF2B5EF4-FFF2-40B4-BE49-F238E27FC236}">
              <a16:creationId xmlns:a16="http://schemas.microsoft.com/office/drawing/2014/main" id="{00000000-0008-0000-0400-0000B7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08" name="Text Box 19">
          <a:extLst>
            <a:ext uri="{FF2B5EF4-FFF2-40B4-BE49-F238E27FC236}">
              <a16:creationId xmlns:a16="http://schemas.microsoft.com/office/drawing/2014/main" id="{00000000-0008-0000-0400-0000B8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209" name="Text Box 15">
          <a:extLst>
            <a:ext uri="{FF2B5EF4-FFF2-40B4-BE49-F238E27FC236}">
              <a16:creationId xmlns:a16="http://schemas.microsoft.com/office/drawing/2014/main" id="{00000000-0008-0000-0400-0000B9040000}"/>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0" name="Text Box 16">
          <a:extLst>
            <a:ext uri="{FF2B5EF4-FFF2-40B4-BE49-F238E27FC236}">
              <a16:creationId xmlns:a16="http://schemas.microsoft.com/office/drawing/2014/main" id="{00000000-0008-0000-0400-0000BA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1" name="Text Box 17">
          <a:extLst>
            <a:ext uri="{FF2B5EF4-FFF2-40B4-BE49-F238E27FC236}">
              <a16:creationId xmlns:a16="http://schemas.microsoft.com/office/drawing/2014/main" id="{00000000-0008-0000-0400-0000BB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2" name="Text Box 18">
          <a:extLst>
            <a:ext uri="{FF2B5EF4-FFF2-40B4-BE49-F238E27FC236}">
              <a16:creationId xmlns:a16="http://schemas.microsoft.com/office/drawing/2014/main" id="{00000000-0008-0000-0400-0000BC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3" name="Text Box 19">
          <a:extLst>
            <a:ext uri="{FF2B5EF4-FFF2-40B4-BE49-F238E27FC236}">
              <a16:creationId xmlns:a16="http://schemas.microsoft.com/office/drawing/2014/main" id="{00000000-0008-0000-0400-0000BD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214" name="Text Box 15">
          <a:extLst>
            <a:ext uri="{FF2B5EF4-FFF2-40B4-BE49-F238E27FC236}">
              <a16:creationId xmlns:a16="http://schemas.microsoft.com/office/drawing/2014/main" id="{00000000-0008-0000-0400-0000BE040000}"/>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5" name="Text Box 16">
          <a:extLst>
            <a:ext uri="{FF2B5EF4-FFF2-40B4-BE49-F238E27FC236}">
              <a16:creationId xmlns:a16="http://schemas.microsoft.com/office/drawing/2014/main" id="{00000000-0008-0000-0400-0000BF040000}"/>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6" name="Text Box 17">
          <a:extLst>
            <a:ext uri="{FF2B5EF4-FFF2-40B4-BE49-F238E27FC236}">
              <a16:creationId xmlns:a16="http://schemas.microsoft.com/office/drawing/2014/main" id="{00000000-0008-0000-0400-0000C0040000}"/>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7" name="Text Box 18">
          <a:extLst>
            <a:ext uri="{FF2B5EF4-FFF2-40B4-BE49-F238E27FC236}">
              <a16:creationId xmlns:a16="http://schemas.microsoft.com/office/drawing/2014/main" id="{00000000-0008-0000-0400-0000C1040000}"/>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18" name="Text Box 19">
          <a:extLst>
            <a:ext uri="{FF2B5EF4-FFF2-40B4-BE49-F238E27FC236}">
              <a16:creationId xmlns:a16="http://schemas.microsoft.com/office/drawing/2014/main" id="{00000000-0008-0000-0400-0000C2040000}"/>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19" name="Text Box 16">
          <a:extLst>
            <a:ext uri="{FF2B5EF4-FFF2-40B4-BE49-F238E27FC236}">
              <a16:creationId xmlns:a16="http://schemas.microsoft.com/office/drawing/2014/main" id="{00000000-0008-0000-0400-0000C3040000}"/>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0" name="Text Box 17">
          <a:extLst>
            <a:ext uri="{FF2B5EF4-FFF2-40B4-BE49-F238E27FC236}">
              <a16:creationId xmlns:a16="http://schemas.microsoft.com/office/drawing/2014/main" id="{00000000-0008-0000-0400-0000C4040000}"/>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1" name="Text Box 18">
          <a:extLst>
            <a:ext uri="{FF2B5EF4-FFF2-40B4-BE49-F238E27FC236}">
              <a16:creationId xmlns:a16="http://schemas.microsoft.com/office/drawing/2014/main" id="{00000000-0008-0000-0400-0000C5040000}"/>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2" name="Text Box 19">
          <a:extLst>
            <a:ext uri="{FF2B5EF4-FFF2-40B4-BE49-F238E27FC236}">
              <a16:creationId xmlns:a16="http://schemas.microsoft.com/office/drawing/2014/main" id="{00000000-0008-0000-0400-0000C6040000}"/>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1223" name="Text Box 15">
          <a:extLst>
            <a:ext uri="{FF2B5EF4-FFF2-40B4-BE49-F238E27FC236}">
              <a16:creationId xmlns:a16="http://schemas.microsoft.com/office/drawing/2014/main" id="{00000000-0008-0000-0400-0000C7040000}"/>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4" name="Text Box 16">
          <a:extLst>
            <a:ext uri="{FF2B5EF4-FFF2-40B4-BE49-F238E27FC236}">
              <a16:creationId xmlns:a16="http://schemas.microsoft.com/office/drawing/2014/main" id="{00000000-0008-0000-0400-0000C8040000}"/>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5" name="Text Box 17">
          <a:extLst>
            <a:ext uri="{FF2B5EF4-FFF2-40B4-BE49-F238E27FC236}">
              <a16:creationId xmlns:a16="http://schemas.microsoft.com/office/drawing/2014/main" id="{00000000-0008-0000-0400-0000C9040000}"/>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6" name="Text Box 18">
          <a:extLst>
            <a:ext uri="{FF2B5EF4-FFF2-40B4-BE49-F238E27FC236}">
              <a16:creationId xmlns:a16="http://schemas.microsoft.com/office/drawing/2014/main" id="{00000000-0008-0000-0400-0000CA040000}"/>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7" name="Text Box 19">
          <a:extLst>
            <a:ext uri="{FF2B5EF4-FFF2-40B4-BE49-F238E27FC236}">
              <a16:creationId xmlns:a16="http://schemas.microsoft.com/office/drawing/2014/main" id="{00000000-0008-0000-0400-0000CB040000}"/>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213632"/>
    <xdr:sp macro="" textlink="">
      <xdr:nvSpPr>
        <xdr:cNvPr id="1228" name="Text Box 15">
          <a:extLst>
            <a:ext uri="{FF2B5EF4-FFF2-40B4-BE49-F238E27FC236}">
              <a16:creationId xmlns:a16="http://schemas.microsoft.com/office/drawing/2014/main" id="{00000000-0008-0000-0400-0000CC040000}"/>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29" name="Text Box 16">
          <a:extLst>
            <a:ext uri="{FF2B5EF4-FFF2-40B4-BE49-F238E27FC236}">
              <a16:creationId xmlns:a16="http://schemas.microsoft.com/office/drawing/2014/main" id="{00000000-0008-0000-0400-0000CD04000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30" name="Text Box 17">
          <a:extLst>
            <a:ext uri="{FF2B5EF4-FFF2-40B4-BE49-F238E27FC236}">
              <a16:creationId xmlns:a16="http://schemas.microsoft.com/office/drawing/2014/main" id="{00000000-0008-0000-0400-0000CE04000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31" name="Text Box 18">
          <a:extLst>
            <a:ext uri="{FF2B5EF4-FFF2-40B4-BE49-F238E27FC236}">
              <a16:creationId xmlns:a16="http://schemas.microsoft.com/office/drawing/2014/main" id="{00000000-0008-0000-0400-0000CF04000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232" name="Text Box 19">
          <a:extLst>
            <a:ext uri="{FF2B5EF4-FFF2-40B4-BE49-F238E27FC236}">
              <a16:creationId xmlns:a16="http://schemas.microsoft.com/office/drawing/2014/main" id="{00000000-0008-0000-0400-0000D004000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33" name="Text Box 16">
          <a:extLst>
            <a:ext uri="{FF2B5EF4-FFF2-40B4-BE49-F238E27FC236}">
              <a16:creationId xmlns:a16="http://schemas.microsoft.com/office/drawing/2014/main" id="{00000000-0008-0000-0400-0000D1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34" name="Text Box 17">
          <a:extLst>
            <a:ext uri="{FF2B5EF4-FFF2-40B4-BE49-F238E27FC236}">
              <a16:creationId xmlns:a16="http://schemas.microsoft.com/office/drawing/2014/main" id="{00000000-0008-0000-0400-0000D2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35" name="Text Box 18">
          <a:extLst>
            <a:ext uri="{FF2B5EF4-FFF2-40B4-BE49-F238E27FC236}">
              <a16:creationId xmlns:a16="http://schemas.microsoft.com/office/drawing/2014/main" id="{00000000-0008-0000-0400-0000D3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36" name="Text Box 19">
          <a:extLst>
            <a:ext uri="{FF2B5EF4-FFF2-40B4-BE49-F238E27FC236}">
              <a16:creationId xmlns:a16="http://schemas.microsoft.com/office/drawing/2014/main" id="{00000000-0008-0000-0400-0000D4040000}"/>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237" name="Text Box 15">
          <a:extLst>
            <a:ext uri="{FF2B5EF4-FFF2-40B4-BE49-F238E27FC236}">
              <a16:creationId xmlns:a16="http://schemas.microsoft.com/office/drawing/2014/main" id="{00000000-0008-0000-0400-0000D5040000}"/>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38" name="Text Box 15">
          <a:extLst>
            <a:ext uri="{FF2B5EF4-FFF2-40B4-BE49-F238E27FC236}">
              <a16:creationId xmlns:a16="http://schemas.microsoft.com/office/drawing/2014/main" id="{00000000-0008-0000-0400-0000D604000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39" name="Text Box 16">
          <a:extLst>
            <a:ext uri="{FF2B5EF4-FFF2-40B4-BE49-F238E27FC236}">
              <a16:creationId xmlns:a16="http://schemas.microsoft.com/office/drawing/2014/main" id="{00000000-0008-0000-0400-0000D7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0" name="Text Box 17">
          <a:extLst>
            <a:ext uri="{FF2B5EF4-FFF2-40B4-BE49-F238E27FC236}">
              <a16:creationId xmlns:a16="http://schemas.microsoft.com/office/drawing/2014/main" id="{00000000-0008-0000-0400-0000D8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1" name="Text Box 18">
          <a:extLst>
            <a:ext uri="{FF2B5EF4-FFF2-40B4-BE49-F238E27FC236}">
              <a16:creationId xmlns:a16="http://schemas.microsoft.com/office/drawing/2014/main" id="{00000000-0008-0000-0400-0000D9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2" name="Text Box 19">
          <a:extLst>
            <a:ext uri="{FF2B5EF4-FFF2-40B4-BE49-F238E27FC236}">
              <a16:creationId xmlns:a16="http://schemas.microsoft.com/office/drawing/2014/main" id="{00000000-0008-0000-0400-0000DA040000}"/>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43" name="Text Box 15">
          <a:extLst>
            <a:ext uri="{FF2B5EF4-FFF2-40B4-BE49-F238E27FC236}">
              <a16:creationId xmlns:a16="http://schemas.microsoft.com/office/drawing/2014/main" id="{00000000-0008-0000-0400-0000DB040000}"/>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4" name="Text Box 16">
          <a:extLst>
            <a:ext uri="{FF2B5EF4-FFF2-40B4-BE49-F238E27FC236}">
              <a16:creationId xmlns:a16="http://schemas.microsoft.com/office/drawing/2014/main" id="{00000000-0008-0000-0400-0000DC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5" name="Text Box 17">
          <a:extLst>
            <a:ext uri="{FF2B5EF4-FFF2-40B4-BE49-F238E27FC236}">
              <a16:creationId xmlns:a16="http://schemas.microsoft.com/office/drawing/2014/main" id="{00000000-0008-0000-0400-0000DD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6" name="Text Box 18">
          <a:extLst>
            <a:ext uri="{FF2B5EF4-FFF2-40B4-BE49-F238E27FC236}">
              <a16:creationId xmlns:a16="http://schemas.microsoft.com/office/drawing/2014/main" id="{00000000-0008-0000-0400-0000DE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47" name="Text Box 19">
          <a:extLst>
            <a:ext uri="{FF2B5EF4-FFF2-40B4-BE49-F238E27FC236}">
              <a16:creationId xmlns:a16="http://schemas.microsoft.com/office/drawing/2014/main" id="{00000000-0008-0000-0400-0000DF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48" name="Text Box 15">
          <a:extLst>
            <a:ext uri="{FF2B5EF4-FFF2-40B4-BE49-F238E27FC236}">
              <a16:creationId xmlns:a16="http://schemas.microsoft.com/office/drawing/2014/main" id="{00000000-0008-0000-0400-0000E004000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1249" name="Text Box 15">
          <a:extLst>
            <a:ext uri="{FF2B5EF4-FFF2-40B4-BE49-F238E27FC236}">
              <a16:creationId xmlns:a16="http://schemas.microsoft.com/office/drawing/2014/main" id="{00000000-0008-0000-0400-0000E1040000}"/>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50" name="Text Box 16">
          <a:extLst>
            <a:ext uri="{FF2B5EF4-FFF2-40B4-BE49-F238E27FC236}">
              <a16:creationId xmlns:a16="http://schemas.microsoft.com/office/drawing/2014/main" id="{00000000-0008-0000-0400-0000E2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51" name="Text Box 17">
          <a:extLst>
            <a:ext uri="{FF2B5EF4-FFF2-40B4-BE49-F238E27FC236}">
              <a16:creationId xmlns:a16="http://schemas.microsoft.com/office/drawing/2014/main" id="{00000000-0008-0000-0400-0000E3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52" name="Text Box 18">
          <a:extLst>
            <a:ext uri="{FF2B5EF4-FFF2-40B4-BE49-F238E27FC236}">
              <a16:creationId xmlns:a16="http://schemas.microsoft.com/office/drawing/2014/main" id="{00000000-0008-0000-0400-0000E4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53" name="Text Box 19">
          <a:extLst>
            <a:ext uri="{FF2B5EF4-FFF2-40B4-BE49-F238E27FC236}">
              <a16:creationId xmlns:a16="http://schemas.microsoft.com/office/drawing/2014/main" id="{00000000-0008-0000-0400-0000E504000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254" name="Text Box 15">
          <a:extLst>
            <a:ext uri="{FF2B5EF4-FFF2-40B4-BE49-F238E27FC236}">
              <a16:creationId xmlns:a16="http://schemas.microsoft.com/office/drawing/2014/main" id="{00000000-0008-0000-0400-0000E604000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255" name="Text Box 15">
          <a:extLst>
            <a:ext uri="{FF2B5EF4-FFF2-40B4-BE49-F238E27FC236}">
              <a16:creationId xmlns:a16="http://schemas.microsoft.com/office/drawing/2014/main" id="{00000000-0008-0000-0400-0000E7040000}"/>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256" name="Text Box 15">
          <a:extLst>
            <a:ext uri="{FF2B5EF4-FFF2-40B4-BE49-F238E27FC236}">
              <a16:creationId xmlns:a16="http://schemas.microsoft.com/office/drawing/2014/main" id="{00000000-0008-0000-0400-0000E8040000}"/>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57" name="Text Box 16">
          <a:extLst>
            <a:ext uri="{FF2B5EF4-FFF2-40B4-BE49-F238E27FC236}">
              <a16:creationId xmlns:a16="http://schemas.microsoft.com/office/drawing/2014/main" id="{00000000-0008-0000-0400-0000E9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58" name="Text Box 17">
          <a:extLst>
            <a:ext uri="{FF2B5EF4-FFF2-40B4-BE49-F238E27FC236}">
              <a16:creationId xmlns:a16="http://schemas.microsoft.com/office/drawing/2014/main" id="{00000000-0008-0000-0400-0000EA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59" name="Text Box 18">
          <a:extLst>
            <a:ext uri="{FF2B5EF4-FFF2-40B4-BE49-F238E27FC236}">
              <a16:creationId xmlns:a16="http://schemas.microsoft.com/office/drawing/2014/main" id="{00000000-0008-0000-0400-0000EB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60" name="Text Box 19">
          <a:extLst>
            <a:ext uri="{FF2B5EF4-FFF2-40B4-BE49-F238E27FC236}">
              <a16:creationId xmlns:a16="http://schemas.microsoft.com/office/drawing/2014/main" id="{00000000-0008-0000-0400-0000EC04000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261" name="Text Box 15">
          <a:extLst>
            <a:ext uri="{FF2B5EF4-FFF2-40B4-BE49-F238E27FC236}">
              <a16:creationId xmlns:a16="http://schemas.microsoft.com/office/drawing/2014/main" id="{00000000-0008-0000-0400-0000ED040000}"/>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62" name="Text Box 16">
          <a:extLst>
            <a:ext uri="{FF2B5EF4-FFF2-40B4-BE49-F238E27FC236}">
              <a16:creationId xmlns:a16="http://schemas.microsoft.com/office/drawing/2014/main" id="{00000000-0008-0000-0400-0000EE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63" name="Text Box 17">
          <a:extLst>
            <a:ext uri="{FF2B5EF4-FFF2-40B4-BE49-F238E27FC236}">
              <a16:creationId xmlns:a16="http://schemas.microsoft.com/office/drawing/2014/main" id="{00000000-0008-0000-0400-0000EF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64" name="Text Box 18">
          <a:extLst>
            <a:ext uri="{FF2B5EF4-FFF2-40B4-BE49-F238E27FC236}">
              <a16:creationId xmlns:a16="http://schemas.microsoft.com/office/drawing/2014/main" id="{00000000-0008-0000-0400-0000F0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65" name="Text Box 19">
          <a:extLst>
            <a:ext uri="{FF2B5EF4-FFF2-40B4-BE49-F238E27FC236}">
              <a16:creationId xmlns:a16="http://schemas.microsoft.com/office/drawing/2014/main" id="{00000000-0008-0000-0400-0000F1040000}"/>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266" name="Text Box 15">
          <a:extLst>
            <a:ext uri="{FF2B5EF4-FFF2-40B4-BE49-F238E27FC236}">
              <a16:creationId xmlns:a16="http://schemas.microsoft.com/office/drawing/2014/main" id="{00000000-0008-0000-0400-0000F2040000}"/>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67" name="Text Box 16">
          <a:extLst>
            <a:ext uri="{FF2B5EF4-FFF2-40B4-BE49-F238E27FC236}">
              <a16:creationId xmlns:a16="http://schemas.microsoft.com/office/drawing/2014/main" id="{00000000-0008-0000-0400-0000F304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68" name="Text Box 17">
          <a:extLst>
            <a:ext uri="{FF2B5EF4-FFF2-40B4-BE49-F238E27FC236}">
              <a16:creationId xmlns:a16="http://schemas.microsoft.com/office/drawing/2014/main" id="{00000000-0008-0000-0400-0000F404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69" name="Text Box 18">
          <a:extLst>
            <a:ext uri="{FF2B5EF4-FFF2-40B4-BE49-F238E27FC236}">
              <a16:creationId xmlns:a16="http://schemas.microsoft.com/office/drawing/2014/main" id="{00000000-0008-0000-0400-0000F504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0" name="Text Box 19">
          <a:extLst>
            <a:ext uri="{FF2B5EF4-FFF2-40B4-BE49-F238E27FC236}">
              <a16:creationId xmlns:a16="http://schemas.microsoft.com/office/drawing/2014/main" id="{00000000-0008-0000-0400-0000F604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442269"/>
    <xdr:sp macro="" textlink="">
      <xdr:nvSpPr>
        <xdr:cNvPr id="1271" name="Text Box 15">
          <a:extLst>
            <a:ext uri="{FF2B5EF4-FFF2-40B4-BE49-F238E27FC236}">
              <a16:creationId xmlns:a16="http://schemas.microsoft.com/office/drawing/2014/main" id="{00000000-0008-0000-0400-0000F704000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2" name="Text Box 16">
          <a:extLst>
            <a:ext uri="{FF2B5EF4-FFF2-40B4-BE49-F238E27FC236}">
              <a16:creationId xmlns:a16="http://schemas.microsoft.com/office/drawing/2014/main" id="{00000000-0008-0000-0400-0000F804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3" name="Text Box 17">
          <a:extLst>
            <a:ext uri="{FF2B5EF4-FFF2-40B4-BE49-F238E27FC236}">
              <a16:creationId xmlns:a16="http://schemas.microsoft.com/office/drawing/2014/main" id="{00000000-0008-0000-0400-0000F904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4" name="Text Box 18">
          <a:extLst>
            <a:ext uri="{FF2B5EF4-FFF2-40B4-BE49-F238E27FC236}">
              <a16:creationId xmlns:a16="http://schemas.microsoft.com/office/drawing/2014/main" id="{00000000-0008-0000-0400-0000FA04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5" name="Text Box 19">
          <a:extLst>
            <a:ext uri="{FF2B5EF4-FFF2-40B4-BE49-F238E27FC236}">
              <a16:creationId xmlns:a16="http://schemas.microsoft.com/office/drawing/2014/main" id="{00000000-0008-0000-0400-0000FB04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276" name="Text Box 15">
          <a:extLst>
            <a:ext uri="{FF2B5EF4-FFF2-40B4-BE49-F238E27FC236}">
              <a16:creationId xmlns:a16="http://schemas.microsoft.com/office/drawing/2014/main" id="{00000000-0008-0000-0400-0000FC040000}"/>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7" name="Text Box 16">
          <a:extLst>
            <a:ext uri="{FF2B5EF4-FFF2-40B4-BE49-F238E27FC236}">
              <a16:creationId xmlns:a16="http://schemas.microsoft.com/office/drawing/2014/main" id="{00000000-0008-0000-0400-0000FD040000}"/>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8" name="Text Box 17">
          <a:extLst>
            <a:ext uri="{FF2B5EF4-FFF2-40B4-BE49-F238E27FC236}">
              <a16:creationId xmlns:a16="http://schemas.microsoft.com/office/drawing/2014/main" id="{00000000-0008-0000-0400-0000FE040000}"/>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79" name="Text Box 18">
          <a:extLst>
            <a:ext uri="{FF2B5EF4-FFF2-40B4-BE49-F238E27FC236}">
              <a16:creationId xmlns:a16="http://schemas.microsoft.com/office/drawing/2014/main" id="{00000000-0008-0000-0400-0000FF040000}"/>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0" name="Text Box 19">
          <a:extLst>
            <a:ext uri="{FF2B5EF4-FFF2-40B4-BE49-F238E27FC236}">
              <a16:creationId xmlns:a16="http://schemas.microsoft.com/office/drawing/2014/main" id="{00000000-0008-0000-0400-000000050000}"/>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442269"/>
    <xdr:sp macro="" textlink="">
      <xdr:nvSpPr>
        <xdr:cNvPr id="1281" name="Text Box 15">
          <a:extLst>
            <a:ext uri="{FF2B5EF4-FFF2-40B4-BE49-F238E27FC236}">
              <a16:creationId xmlns:a16="http://schemas.microsoft.com/office/drawing/2014/main" id="{00000000-0008-0000-0400-000001050000}"/>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282" name="Text Box 15">
          <a:extLst>
            <a:ext uri="{FF2B5EF4-FFF2-40B4-BE49-F238E27FC236}">
              <a16:creationId xmlns:a16="http://schemas.microsoft.com/office/drawing/2014/main" id="{00000000-0008-0000-0400-000002050000}"/>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3" name="Text Box 16">
          <a:extLst>
            <a:ext uri="{FF2B5EF4-FFF2-40B4-BE49-F238E27FC236}">
              <a16:creationId xmlns:a16="http://schemas.microsoft.com/office/drawing/2014/main" id="{00000000-0008-0000-0400-00000305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4" name="Text Box 17">
          <a:extLst>
            <a:ext uri="{FF2B5EF4-FFF2-40B4-BE49-F238E27FC236}">
              <a16:creationId xmlns:a16="http://schemas.microsoft.com/office/drawing/2014/main" id="{00000000-0008-0000-0400-00000405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5" name="Text Box 18">
          <a:extLst>
            <a:ext uri="{FF2B5EF4-FFF2-40B4-BE49-F238E27FC236}">
              <a16:creationId xmlns:a16="http://schemas.microsoft.com/office/drawing/2014/main" id="{00000000-0008-0000-0400-00000505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6" name="Text Box 19">
          <a:extLst>
            <a:ext uri="{FF2B5EF4-FFF2-40B4-BE49-F238E27FC236}">
              <a16:creationId xmlns:a16="http://schemas.microsoft.com/office/drawing/2014/main" id="{00000000-0008-0000-0400-00000605000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287" name="Text Box 15">
          <a:extLst>
            <a:ext uri="{FF2B5EF4-FFF2-40B4-BE49-F238E27FC236}">
              <a16:creationId xmlns:a16="http://schemas.microsoft.com/office/drawing/2014/main" id="{00000000-0008-0000-0400-000007050000}"/>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8" name="Text Box 16">
          <a:extLst>
            <a:ext uri="{FF2B5EF4-FFF2-40B4-BE49-F238E27FC236}">
              <a16:creationId xmlns:a16="http://schemas.microsoft.com/office/drawing/2014/main" id="{00000000-0008-0000-0400-00000805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89" name="Text Box 17">
          <a:extLst>
            <a:ext uri="{FF2B5EF4-FFF2-40B4-BE49-F238E27FC236}">
              <a16:creationId xmlns:a16="http://schemas.microsoft.com/office/drawing/2014/main" id="{00000000-0008-0000-0400-00000905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90" name="Text Box 18">
          <a:extLst>
            <a:ext uri="{FF2B5EF4-FFF2-40B4-BE49-F238E27FC236}">
              <a16:creationId xmlns:a16="http://schemas.microsoft.com/office/drawing/2014/main" id="{00000000-0008-0000-0400-00000A05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291" name="Text Box 19">
          <a:extLst>
            <a:ext uri="{FF2B5EF4-FFF2-40B4-BE49-F238E27FC236}">
              <a16:creationId xmlns:a16="http://schemas.microsoft.com/office/drawing/2014/main" id="{00000000-0008-0000-0400-00000B050000}"/>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213632"/>
    <xdr:sp macro="" textlink="">
      <xdr:nvSpPr>
        <xdr:cNvPr id="1292" name="Text Box 15">
          <a:extLst>
            <a:ext uri="{FF2B5EF4-FFF2-40B4-BE49-F238E27FC236}">
              <a16:creationId xmlns:a16="http://schemas.microsoft.com/office/drawing/2014/main" id="{00000000-0008-0000-0400-00000C050000}"/>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93" name="Text Box 16">
          <a:extLst>
            <a:ext uri="{FF2B5EF4-FFF2-40B4-BE49-F238E27FC236}">
              <a16:creationId xmlns:a16="http://schemas.microsoft.com/office/drawing/2014/main" id="{00000000-0008-0000-0400-00000D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94" name="Text Box 17">
          <a:extLst>
            <a:ext uri="{FF2B5EF4-FFF2-40B4-BE49-F238E27FC236}">
              <a16:creationId xmlns:a16="http://schemas.microsoft.com/office/drawing/2014/main" id="{00000000-0008-0000-0400-00000E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95" name="Text Box 18">
          <a:extLst>
            <a:ext uri="{FF2B5EF4-FFF2-40B4-BE49-F238E27FC236}">
              <a16:creationId xmlns:a16="http://schemas.microsoft.com/office/drawing/2014/main" id="{00000000-0008-0000-0400-00000F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296" name="Text Box 19">
          <a:extLst>
            <a:ext uri="{FF2B5EF4-FFF2-40B4-BE49-F238E27FC236}">
              <a16:creationId xmlns:a16="http://schemas.microsoft.com/office/drawing/2014/main" id="{00000000-0008-0000-0400-000010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97" name="Text Box 16">
          <a:extLst>
            <a:ext uri="{FF2B5EF4-FFF2-40B4-BE49-F238E27FC236}">
              <a16:creationId xmlns:a16="http://schemas.microsoft.com/office/drawing/2014/main" id="{00000000-0008-0000-0400-000011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98" name="Text Box 17">
          <a:extLst>
            <a:ext uri="{FF2B5EF4-FFF2-40B4-BE49-F238E27FC236}">
              <a16:creationId xmlns:a16="http://schemas.microsoft.com/office/drawing/2014/main" id="{00000000-0008-0000-0400-000012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299" name="Text Box 18">
          <a:extLst>
            <a:ext uri="{FF2B5EF4-FFF2-40B4-BE49-F238E27FC236}">
              <a16:creationId xmlns:a16="http://schemas.microsoft.com/office/drawing/2014/main" id="{00000000-0008-0000-0400-000013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00" name="Text Box 19">
          <a:extLst>
            <a:ext uri="{FF2B5EF4-FFF2-40B4-BE49-F238E27FC236}">
              <a16:creationId xmlns:a16="http://schemas.microsoft.com/office/drawing/2014/main" id="{00000000-0008-0000-0400-000014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01" name="Text Box 16">
          <a:extLst>
            <a:ext uri="{FF2B5EF4-FFF2-40B4-BE49-F238E27FC236}">
              <a16:creationId xmlns:a16="http://schemas.microsoft.com/office/drawing/2014/main" id="{00000000-0008-0000-0400-000015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02" name="Text Box 17">
          <a:extLst>
            <a:ext uri="{FF2B5EF4-FFF2-40B4-BE49-F238E27FC236}">
              <a16:creationId xmlns:a16="http://schemas.microsoft.com/office/drawing/2014/main" id="{00000000-0008-0000-0400-000016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03" name="Text Box 18">
          <a:extLst>
            <a:ext uri="{FF2B5EF4-FFF2-40B4-BE49-F238E27FC236}">
              <a16:creationId xmlns:a16="http://schemas.microsoft.com/office/drawing/2014/main" id="{00000000-0008-0000-0400-000017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04" name="Text Box 19">
          <a:extLst>
            <a:ext uri="{FF2B5EF4-FFF2-40B4-BE49-F238E27FC236}">
              <a16:creationId xmlns:a16="http://schemas.microsoft.com/office/drawing/2014/main" id="{00000000-0008-0000-0400-000018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305" name="Text Box 15">
          <a:extLst>
            <a:ext uri="{FF2B5EF4-FFF2-40B4-BE49-F238E27FC236}">
              <a16:creationId xmlns:a16="http://schemas.microsoft.com/office/drawing/2014/main" id="{00000000-0008-0000-0400-000019050000}"/>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06" name="Text Box 16">
          <a:extLst>
            <a:ext uri="{FF2B5EF4-FFF2-40B4-BE49-F238E27FC236}">
              <a16:creationId xmlns:a16="http://schemas.microsoft.com/office/drawing/2014/main" id="{00000000-0008-0000-0400-00001A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07" name="Text Box 17">
          <a:extLst>
            <a:ext uri="{FF2B5EF4-FFF2-40B4-BE49-F238E27FC236}">
              <a16:creationId xmlns:a16="http://schemas.microsoft.com/office/drawing/2014/main" id="{00000000-0008-0000-0400-00001B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08" name="Text Box 18">
          <a:extLst>
            <a:ext uri="{FF2B5EF4-FFF2-40B4-BE49-F238E27FC236}">
              <a16:creationId xmlns:a16="http://schemas.microsoft.com/office/drawing/2014/main" id="{00000000-0008-0000-0400-00001C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09" name="Text Box 19">
          <a:extLst>
            <a:ext uri="{FF2B5EF4-FFF2-40B4-BE49-F238E27FC236}">
              <a16:creationId xmlns:a16="http://schemas.microsoft.com/office/drawing/2014/main" id="{00000000-0008-0000-0400-00001D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310" name="Text Box 15">
          <a:extLst>
            <a:ext uri="{FF2B5EF4-FFF2-40B4-BE49-F238E27FC236}">
              <a16:creationId xmlns:a16="http://schemas.microsoft.com/office/drawing/2014/main" id="{00000000-0008-0000-0400-00001E050000}"/>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311" name="Text Box 15">
          <a:extLst>
            <a:ext uri="{FF2B5EF4-FFF2-40B4-BE49-F238E27FC236}">
              <a16:creationId xmlns:a16="http://schemas.microsoft.com/office/drawing/2014/main" id="{00000000-0008-0000-0400-00001F050000}"/>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12" name="Text Box 16">
          <a:extLst>
            <a:ext uri="{FF2B5EF4-FFF2-40B4-BE49-F238E27FC236}">
              <a16:creationId xmlns:a16="http://schemas.microsoft.com/office/drawing/2014/main" id="{00000000-0008-0000-0400-000020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13" name="Text Box 17">
          <a:extLst>
            <a:ext uri="{FF2B5EF4-FFF2-40B4-BE49-F238E27FC236}">
              <a16:creationId xmlns:a16="http://schemas.microsoft.com/office/drawing/2014/main" id="{00000000-0008-0000-0400-000021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14" name="Text Box 18">
          <a:extLst>
            <a:ext uri="{FF2B5EF4-FFF2-40B4-BE49-F238E27FC236}">
              <a16:creationId xmlns:a16="http://schemas.microsoft.com/office/drawing/2014/main" id="{00000000-0008-0000-0400-000022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15" name="Text Box 15">
          <a:extLst>
            <a:ext uri="{FF2B5EF4-FFF2-40B4-BE49-F238E27FC236}">
              <a16:creationId xmlns:a16="http://schemas.microsoft.com/office/drawing/2014/main" id="{00000000-0008-0000-0400-000023050000}"/>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16" name="Text Box 16">
          <a:extLst>
            <a:ext uri="{FF2B5EF4-FFF2-40B4-BE49-F238E27FC236}">
              <a16:creationId xmlns:a16="http://schemas.microsoft.com/office/drawing/2014/main" id="{00000000-0008-0000-0400-000024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17" name="Text Box 17">
          <a:extLst>
            <a:ext uri="{FF2B5EF4-FFF2-40B4-BE49-F238E27FC236}">
              <a16:creationId xmlns:a16="http://schemas.microsoft.com/office/drawing/2014/main" id="{00000000-0008-0000-0400-000025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18" name="Text Box 18">
          <a:extLst>
            <a:ext uri="{FF2B5EF4-FFF2-40B4-BE49-F238E27FC236}">
              <a16:creationId xmlns:a16="http://schemas.microsoft.com/office/drawing/2014/main" id="{00000000-0008-0000-0400-000026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19" name="Text Box 19">
          <a:extLst>
            <a:ext uri="{FF2B5EF4-FFF2-40B4-BE49-F238E27FC236}">
              <a16:creationId xmlns:a16="http://schemas.microsoft.com/office/drawing/2014/main" id="{00000000-0008-0000-0400-000027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442269"/>
    <xdr:sp macro="" textlink="">
      <xdr:nvSpPr>
        <xdr:cNvPr id="1320" name="Text Box 15">
          <a:extLst>
            <a:ext uri="{FF2B5EF4-FFF2-40B4-BE49-F238E27FC236}">
              <a16:creationId xmlns:a16="http://schemas.microsoft.com/office/drawing/2014/main" id="{00000000-0008-0000-0400-000028050000}"/>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21" name="Text Box 16">
          <a:extLst>
            <a:ext uri="{FF2B5EF4-FFF2-40B4-BE49-F238E27FC236}">
              <a16:creationId xmlns:a16="http://schemas.microsoft.com/office/drawing/2014/main" id="{00000000-0008-0000-0400-000029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22" name="Text Box 17">
          <a:extLst>
            <a:ext uri="{FF2B5EF4-FFF2-40B4-BE49-F238E27FC236}">
              <a16:creationId xmlns:a16="http://schemas.microsoft.com/office/drawing/2014/main" id="{00000000-0008-0000-0400-00002A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23" name="Text Box 18">
          <a:extLst>
            <a:ext uri="{FF2B5EF4-FFF2-40B4-BE49-F238E27FC236}">
              <a16:creationId xmlns:a16="http://schemas.microsoft.com/office/drawing/2014/main" id="{00000000-0008-0000-0400-00002B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24" name="Text Box 19">
          <a:extLst>
            <a:ext uri="{FF2B5EF4-FFF2-40B4-BE49-F238E27FC236}">
              <a16:creationId xmlns:a16="http://schemas.microsoft.com/office/drawing/2014/main" id="{00000000-0008-0000-0400-00002C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25" name="Text Box 16">
          <a:extLst>
            <a:ext uri="{FF2B5EF4-FFF2-40B4-BE49-F238E27FC236}">
              <a16:creationId xmlns:a16="http://schemas.microsoft.com/office/drawing/2014/main" id="{00000000-0008-0000-0400-00002D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26" name="Text Box 17">
          <a:extLst>
            <a:ext uri="{FF2B5EF4-FFF2-40B4-BE49-F238E27FC236}">
              <a16:creationId xmlns:a16="http://schemas.microsoft.com/office/drawing/2014/main" id="{00000000-0008-0000-0400-00002E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27" name="Text Box 18">
          <a:extLst>
            <a:ext uri="{FF2B5EF4-FFF2-40B4-BE49-F238E27FC236}">
              <a16:creationId xmlns:a16="http://schemas.microsoft.com/office/drawing/2014/main" id="{00000000-0008-0000-0400-00002F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28" name="Text Box 19">
          <a:extLst>
            <a:ext uri="{FF2B5EF4-FFF2-40B4-BE49-F238E27FC236}">
              <a16:creationId xmlns:a16="http://schemas.microsoft.com/office/drawing/2014/main" id="{00000000-0008-0000-0400-000030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29" name="Text Box 16">
          <a:extLst>
            <a:ext uri="{FF2B5EF4-FFF2-40B4-BE49-F238E27FC236}">
              <a16:creationId xmlns:a16="http://schemas.microsoft.com/office/drawing/2014/main" id="{00000000-0008-0000-0400-000031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30" name="Text Box 17">
          <a:extLst>
            <a:ext uri="{FF2B5EF4-FFF2-40B4-BE49-F238E27FC236}">
              <a16:creationId xmlns:a16="http://schemas.microsoft.com/office/drawing/2014/main" id="{00000000-0008-0000-0400-000032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31" name="Text Box 18">
          <a:extLst>
            <a:ext uri="{FF2B5EF4-FFF2-40B4-BE49-F238E27FC236}">
              <a16:creationId xmlns:a16="http://schemas.microsoft.com/office/drawing/2014/main" id="{00000000-0008-0000-0400-000033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32" name="Text Box 19">
          <a:extLst>
            <a:ext uri="{FF2B5EF4-FFF2-40B4-BE49-F238E27FC236}">
              <a16:creationId xmlns:a16="http://schemas.microsoft.com/office/drawing/2014/main" id="{00000000-0008-0000-0400-000034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33" name="Text Box 16">
          <a:extLst>
            <a:ext uri="{FF2B5EF4-FFF2-40B4-BE49-F238E27FC236}">
              <a16:creationId xmlns:a16="http://schemas.microsoft.com/office/drawing/2014/main" id="{00000000-0008-0000-0400-000035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34" name="Text Box 17">
          <a:extLst>
            <a:ext uri="{FF2B5EF4-FFF2-40B4-BE49-F238E27FC236}">
              <a16:creationId xmlns:a16="http://schemas.microsoft.com/office/drawing/2014/main" id="{00000000-0008-0000-0400-000036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35" name="Text Box 18">
          <a:extLst>
            <a:ext uri="{FF2B5EF4-FFF2-40B4-BE49-F238E27FC236}">
              <a16:creationId xmlns:a16="http://schemas.microsoft.com/office/drawing/2014/main" id="{00000000-0008-0000-0400-000037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36" name="Text Box 19">
          <a:extLst>
            <a:ext uri="{FF2B5EF4-FFF2-40B4-BE49-F238E27FC236}">
              <a16:creationId xmlns:a16="http://schemas.microsoft.com/office/drawing/2014/main" id="{00000000-0008-0000-0400-000038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337" name="Text Box 15">
          <a:extLst>
            <a:ext uri="{FF2B5EF4-FFF2-40B4-BE49-F238E27FC236}">
              <a16:creationId xmlns:a16="http://schemas.microsoft.com/office/drawing/2014/main" id="{00000000-0008-0000-0400-000039050000}"/>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38" name="Text Box 16">
          <a:extLst>
            <a:ext uri="{FF2B5EF4-FFF2-40B4-BE49-F238E27FC236}">
              <a16:creationId xmlns:a16="http://schemas.microsoft.com/office/drawing/2014/main" id="{00000000-0008-0000-0400-00003A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39" name="Text Box 17">
          <a:extLst>
            <a:ext uri="{FF2B5EF4-FFF2-40B4-BE49-F238E27FC236}">
              <a16:creationId xmlns:a16="http://schemas.microsoft.com/office/drawing/2014/main" id="{00000000-0008-0000-0400-00003B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40" name="Text Box 18">
          <a:extLst>
            <a:ext uri="{FF2B5EF4-FFF2-40B4-BE49-F238E27FC236}">
              <a16:creationId xmlns:a16="http://schemas.microsoft.com/office/drawing/2014/main" id="{00000000-0008-0000-0400-00003C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41" name="Text Box 19">
          <a:extLst>
            <a:ext uri="{FF2B5EF4-FFF2-40B4-BE49-F238E27FC236}">
              <a16:creationId xmlns:a16="http://schemas.microsoft.com/office/drawing/2014/main" id="{00000000-0008-0000-0400-00003D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342" name="Text Box 15">
          <a:extLst>
            <a:ext uri="{FF2B5EF4-FFF2-40B4-BE49-F238E27FC236}">
              <a16:creationId xmlns:a16="http://schemas.microsoft.com/office/drawing/2014/main" id="{00000000-0008-0000-0400-00003E050000}"/>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343" name="Text Box 15">
          <a:extLst>
            <a:ext uri="{FF2B5EF4-FFF2-40B4-BE49-F238E27FC236}">
              <a16:creationId xmlns:a16="http://schemas.microsoft.com/office/drawing/2014/main" id="{00000000-0008-0000-0400-00003F050000}"/>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44" name="Text Box 16">
          <a:extLst>
            <a:ext uri="{FF2B5EF4-FFF2-40B4-BE49-F238E27FC236}">
              <a16:creationId xmlns:a16="http://schemas.microsoft.com/office/drawing/2014/main" id="{00000000-0008-0000-0400-000040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45" name="Text Box 17">
          <a:extLst>
            <a:ext uri="{FF2B5EF4-FFF2-40B4-BE49-F238E27FC236}">
              <a16:creationId xmlns:a16="http://schemas.microsoft.com/office/drawing/2014/main" id="{00000000-0008-0000-0400-000041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46" name="Text Box 18">
          <a:extLst>
            <a:ext uri="{FF2B5EF4-FFF2-40B4-BE49-F238E27FC236}">
              <a16:creationId xmlns:a16="http://schemas.microsoft.com/office/drawing/2014/main" id="{00000000-0008-0000-0400-000042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347" name="Text Box 15">
          <a:extLst>
            <a:ext uri="{FF2B5EF4-FFF2-40B4-BE49-F238E27FC236}">
              <a16:creationId xmlns:a16="http://schemas.microsoft.com/office/drawing/2014/main" id="{00000000-0008-0000-0400-000043050000}"/>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48" name="Text Box 16">
          <a:extLst>
            <a:ext uri="{FF2B5EF4-FFF2-40B4-BE49-F238E27FC236}">
              <a16:creationId xmlns:a16="http://schemas.microsoft.com/office/drawing/2014/main" id="{00000000-0008-0000-0400-000044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49" name="Text Box 17">
          <a:extLst>
            <a:ext uri="{FF2B5EF4-FFF2-40B4-BE49-F238E27FC236}">
              <a16:creationId xmlns:a16="http://schemas.microsoft.com/office/drawing/2014/main" id="{00000000-0008-0000-0400-000045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50" name="Text Box 18">
          <a:extLst>
            <a:ext uri="{FF2B5EF4-FFF2-40B4-BE49-F238E27FC236}">
              <a16:creationId xmlns:a16="http://schemas.microsoft.com/office/drawing/2014/main" id="{00000000-0008-0000-0400-000046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51" name="Text Box 19">
          <a:extLst>
            <a:ext uri="{FF2B5EF4-FFF2-40B4-BE49-F238E27FC236}">
              <a16:creationId xmlns:a16="http://schemas.microsoft.com/office/drawing/2014/main" id="{00000000-0008-0000-0400-000047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442269"/>
    <xdr:sp macro="" textlink="">
      <xdr:nvSpPr>
        <xdr:cNvPr id="1352" name="Text Box 15">
          <a:extLst>
            <a:ext uri="{FF2B5EF4-FFF2-40B4-BE49-F238E27FC236}">
              <a16:creationId xmlns:a16="http://schemas.microsoft.com/office/drawing/2014/main" id="{00000000-0008-0000-0400-000048050000}"/>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53" name="Text Box 16">
          <a:extLst>
            <a:ext uri="{FF2B5EF4-FFF2-40B4-BE49-F238E27FC236}">
              <a16:creationId xmlns:a16="http://schemas.microsoft.com/office/drawing/2014/main" id="{00000000-0008-0000-0400-000049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54" name="Text Box 17">
          <a:extLst>
            <a:ext uri="{FF2B5EF4-FFF2-40B4-BE49-F238E27FC236}">
              <a16:creationId xmlns:a16="http://schemas.microsoft.com/office/drawing/2014/main" id="{00000000-0008-0000-0400-00004A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55" name="Text Box 18">
          <a:extLst>
            <a:ext uri="{FF2B5EF4-FFF2-40B4-BE49-F238E27FC236}">
              <a16:creationId xmlns:a16="http://schemas.microsoft.com/office/drawing/2014/main" id="{00000000-0008-0000-0400-00004B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56" name="Text Box 19">
          <a:extLst>
            <a:ext uri="{FF2B5EF4-FFF2-40B4-BE49-F238E27FC236}">
              <a16:creationId xmlns:a16="http://schemas.microsoft.com/office/drawing/2014/main" id="{00000000-0008-0000-0400-00004C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57" name="Text Box 16">
          <a:extLst>
            <a:ext uri="{FF2B5EF4-FFF2-40B4-BE49-F238E27FC236}">
              <a16:creationId xmlns:a16="http://schemas.microsoft.com/office/drawing/2014/main" id="{00000000-0008-0000-0400-00004D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58" name="Text Box 17">
          <a:extLst>
            <a:ext uri="{FF2B5EF4-FFF2-40B4-BE49-F238E27FC236}">
              <a16:creationId xmlns:a16="http://schemas.microsoft.com/office/drawing/2014/main" id="{00000000-0008-0000-0400-00004E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59" name="Text Box 18">
          <a:extLst>
            <a:ext uri="{FF2B5EF4-FFF2-40B4-BE49-F238E27FC236}">
              <a16:creationId xmlns:a16="http://schemas.microsoft.com/office/drawing/2014/main" id="{00000000-0008-0000-0400-00004F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60" name="Text Box 19">
          <a:extLst>
            <a:ext uri="{FF2B5EF4-FFF2-40B4-BE49-F238E27FC236}">
              <a16:creationId xmlns:a16="http://schemas.microsoft.com/office/drawing/2014/main" id="{00000000-0008-0000-0400-000050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61" name="Text Box 16">
          <a:extLst>
            <a:ext uri="{FF2B5EF4-FFF2-40B4-BE49-F238E27FC236}">
              <a16:creationId xmlns:a16="http://schemas.microsoft.com/office/drawing/2014/main" id="{00000000-0008-0000-0400-000051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62" name="Text Box 17">
          <a:extLst>
            <a:ext uri="{FF2B5EF4-FFF2-40B4-BE49-F238E27FC236}">
              <a16:creationId xmlns:a16="http://schemas.microsoft.com/office/drawing/2014/main" id="{00000000-0008-0000-0400-000052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63" name="Text Box 18">
          <a:extLst>
            <a:ext uri="{FF2B5EF4-FFF2-40B4-BE49-F238E27FC236}">
              <a16:creationId xmlns:a16="http://schemas.microsoft.com/office/drawing/2014/main" id="{00000000-0008-0000-0400-000053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64" name="Text Box 19">
          <a:extLst>
            <a:ext uri="{FF2B5EF4-FFF2-40B4-BE49-F238E27FC236}">
              <a16:creationId xmlns:a16="http://schemas.microsoft.com/office/drawing/2014/main" id="{00000000-0008-0000-0400-000054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65" name="Text Box 16">
          <a:extLst>
            <a:ext uri="{FF2B5EF4-FFF2-40B4-BE49-F238E27FC236}">
              <a16:creationId xmlns:a16="http://schemas.microsoft.com/office/drawing/2014/main" id="{00000000-0008-0000-0400-00005505000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66" name="Text Box 17">
          <a:extLst>
            <a:ext uri="{FF2B5EF4-FFF2-40B4-BE49-F238E27FC236}">
              <a16:creationId xmlns:a16="http://schemas.microsoft.com/office/drawing/2014/main" id="{00000000-0008-0000-0400-00005605000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67" name="Text Box 18">
          <a:extLst>
            <a:ext uri="{FF2B5EF4-FFF2-40B4-BE49-F238E27FC236}">
              <a16:creationId xmlns:a16="http://schemas.microsoft.com/office/drawing/2014/main" id="{00000000-0008-0000-0400-00005705000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68" name="Text Box 19">
          <a:extLst>
            <a:ext uri="{FF2B5EF4-FFF2-40B4-BE49-F238E27FC236}">
              <a16:creationId xmlns:a16="http://schemas.microsoft.com/office/drawing/2014/main" id="{00000000-0008-0000-0400-00005805000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369" name="Text Box 15">
          <a:extLst>
            <a:ext uri="{FF2B5EF4-FFF2-40B4-BE49-F238E27FC236}">
              <a16:creationId xmlns:a16="http://schemas.microsoft.com/office/drawing/2014/main" id="{00000000-0008-0000-0400-000059050000}"/>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70" name="Text Box 16">
          <a:extLst>
            <a:ext uri="{FF2B5EF4-FFF2-40B4-BE49-F238E27FC236}">
              <a16:creationId xmlns:a16="http://schemas.microsoft.com/office/drawing/2014/main" id="{00000000-0008-0000-0400-00005A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71" name="Text Box 17">
          <a:extLst>
            <a:ext uri="{FF2B5EF4-FFF2-40B4-BE49-F238E27FC236}">
              <a16:creationId xmlns:a16="http://schemas.microsoft.com/office/drawing/2014/main" id="{00000000-0008-0000-0400-00005B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72" name="Text Box 18">
          <a:extLst>
            <a:ext uri="{FF2B5EF4-FFF2-40B4-BE49-F238E27FC236}">
              <a16:creationId xmlns:a16="http://schemas.microsoft.com/office/drawing/2014/main" id="{00000000-0008-0000-0400-00005C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73" name="Text Box 19">
          <a:extLst>
            <a:ext uri="{FF2B5EF4-FFF2-40B4-BE49-F238E27FC236}">
              <a16:creationId xmlns:a16="http://schemas.microsoft.com/office/drawing/2014/main" id="{00000000-0008-0000-0400-00005D050000}"/>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374" name="Text Box 15">
          <a:extLst>
            <a:ext uri="{FF2B5EF4-FFF2-40B4-BE49-F238E27FC236}">
              <a16:creationId xmlns:a16="http://schemas.microsoft.com/office/drawing/2014/main" id="{00000000-0008-0000-0400-00005E050000}"/>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75" name="Text Box 16">
          <a:extLst>
            <a:ext uri="{FF2B5EF4-FFF2-40B4-BE49-F238E27FC236}">
              <a16:creationId xmlns:a16="http://schemas.microsoft.com/office/drawing/2014/main" id="{00000000-0008-0000-0400-00005F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76" name="Text Box 17">
          <a:extLst>
            <a:ext uri="{FF2B5EF4-FFF2-40B4-BE49-F238E27FC236}">
              <a16:creationId xmlns:a16="http://schemas.microsoft.com/office/drawing/2014/main" id="{00000000-0008-0000-0400-000060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77" name="Text Box 18">
          <a:extLst>
            <a:ext uri="{FF2B5EF4-FFF2-40B4-BE49-F238E27FC236}">
              <a16:creationId xmlns:a16="http://schemas.microsoft.com/office/drawing/2014/main" id="{00000000-0008-0000-0400-000061050000}"/>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78" name="Text Box 16">
          <a:extLst>
            <a:ext uri="{FF2B5EF4-FFF2-40B4-BE49-F238E27FC236}">
              <a16:creationId xmlns:a16="http://schemas.microsoft.com/office/drawing/2014/main" id="{00000000-0008-0000-0400-000062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79" name="Text Box 17">
          <a:extLst>
            <a:ext uri="{FF2B5EF4-FFF2-40B4-BE49-F238E27FC236}">
              <a16:creationId xmlns:a16="http://schemas.microsoft.com/office/drawing/2014/main" id="{00000000-0008-0000-0400-000063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80" name="Text Box 18">
          <a:extLst>
            <a:ext uri="{FF2B5EF4-FFF2-40B4-BE49-F238E27FC236}">
              <a16:creationId xmlns:a16="http://schemas.microsoft.com/office/drawing/2014/main" id="{00000000-0008-0000-0400-000064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81" name="Text Box 19">
          <a:extLst>
            <a:ext uri="{FF2B5EF4-FFF2-40B4-BE49-F238E27FC236}">
              <a16:creationId xmlns:a16="http://schemas.microsoft.com/office/drawing/2014/main" id="{00000000-0008-0000-0400-000065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442269"/>
    <xdr:sp macro="" textlink="">
      <xdr:nvSpPr>
        <xdr:cNvPr id="1382" name="Text Box 15">
          <a:extLst>
            <a:ext uri="{FF2B5EF4-FFF2-40B4-BE49-F238E27FC236}">
              <a16:creationId xmlns:a16="http://schemas.microsoft.com/office/drawing/2014/main" id="{00000000-0008-0000-0400-000066050000}"/>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83" name="Text Box 16">
          <a:extLst>
            <a:ext uri="{FF2B5EF4-FFF2-40B4-BE49-F238E27FC236}">
              <a16:creationId xmlns:a16="http://schemas.microsoft.com/office/drawing/2014/main" id="{00000000-0008-0000-0400-000067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84" name="Text Box 17">
          <a:extLst>
            <a:ext uri="{FF2B5EF4-FFF2-40B4-BE49-F238E27FC236}">
              <a16:creationId xmlns:a16="http://schemas.microsoft.com/office/drawing/2014/main" id="{00000000-0008-0000-0400-000068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85" name="Text Box 18">
          <a:extLst>
            <a:ext uri="{FF2B5EF4-FFF2-40B4-BE49-F238E27FC236}">
              <a16:creationId xmlns:a16="http://schemas.microsoft.com/office/drawing/2014/main" id="{00000000-0008-0000-0400-000069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386" name="Text Box 19">
          <a:extLst>
            <a:ext uri="{FF2B5EF4-FFF2-40B4-BE49-F238E27FC236}">
              <a16:creationId xmlns:a16="http://schemas.microsoft.com/office/drawing/2014/main" id="{00000000-0008-0000-0400-00006A050000}"/>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87" name="Text Box 16">
          <a:extLst>
            <a:ext uri="{FF2B5EF4-FFF2-40B4-BE49-F238E27FC236}">
              <a16:creationId xmlns:a16="http://schemas.microsoft.com/office/drawing/2014/main" id="{00000000-0008-0000-0400-00006B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88" name="Text Box 17">
          <a:extLst>
            <a:ext uri="{FF2B5EF4-FFF2-40B4-BE49-F238E27FC236}">
              <a16:creationId xmlns:a16="http://schemas.microsoft.com/office/drawing/2014/main" id="{00000000-0008-0000-0400-00006C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89" name="Text Box 18">
          <a:extLst>
            <a:ext uri="{FF2B5EF4-FFF2-40B4-BE49-F238E27FC236}">
              <a16:creationId xmlns:a16="http://schemas.microsoft.com/office/drawing/2014/main" id="{00000000-0008-0000-0400-00006D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390" name="Text Box 19">
          <a:extLst>
            <a:ext uri="{FF2B5EF4-FFF2-40B4-BE49-F238E27FC236}">
              <a16:creationId xmlns:a16="http://schemas.microsoft.com/office/drawing/2014/main" id="{00000000-0008-0000-0400-00006E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91" name="Text Box 16">
          <a:extLst>
            <a:ext uri="{FF2B5EF4-FFF2-40B4-BE49-F238E27FC236}">
              <a16:creationId xmlns:a16="http://schemas.microsoft.com/office/drawing/2014/main" id="{00000000-0008-0000-0400-00006F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92" name="Text Box 17">
          <a:extLst>
            <a:ext uri="{FF2B5EF4-FFF2-40B4-BE49-F238E27FC236}">
              <a16:creationId xmlns:a16="http://schemas.microsoft.com/office/drawing/2014/main" id="{00000000-0008-0000-0400-000070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93" name="Text Box 18">
          <a:extLst>
            <a:ext uri="{FF2B5EF4-FFF2-40B4-BE49-F238E27FC236}">
              <a16:creationId xmlns:a16="http://schemas.microsoft.com/office/drawing/2014/main" id="{00000000-0008-0000-0400-000071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394" name="Text Box 19">
          <a:extLst>
            <a:ext uri="{FF2B5EF4-FFF2-40B4-BE49-F238E27FC236}">
              <a16:creationId xmlns:a16="http://schemas.microsoft.com/office/drawing/2014/main" id="{00000000-0008-0000-0400-000072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95" name="Text Box 16">
          <a:extLst>
            <a:ext uri="{FF2B5EF4-FFF2-40B4-BE49-F238E27FC236}">
              <a16:creationId xmlns:a16="http://schemas.microsoft.com/office/drawing/2014/main" id="{00000000-0008-0000-0400-000073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96" name="Text Box 17">
          <a:extLst>
            <a:ext uri="{FF2B5EF4-FFF2-40B4-BE49-F238E27FC236}">
              <a16:creationId xmlns:a16="http://schemas.microsoft.com/office/drawing/2014/main" id="{00000000-0008-0000-0400-000074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97" name="Text Box 18">
          <a:extLst>
            <a:ext uri="{FF2B5EF4-FFF2-40B4-BE49-F238E27FC236}">
              <a16:creationId xmlns:a16="http://schemas.microsoft.com/office/drawing/2014/main" id="{00000000-0008-0000-0400-000075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398" name="Text Box 19">
          <a:extLst>
            <a:ext uri="{FF2B5EF4-FFF2-40B4-BE49-F238E27FC236}">
              <a16:creationId xmlns:a16="http://schemas.microsoft.com/office/drawing/2014/main" id="{00000000-0008-0000-0400-000076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399" name="Text Box 15">
          <a:extLst>
            <a:ext uri="{FF2B5EF4-FFF2-40B4-BE49-F238E27FC236}">
              <a16:creationId xmlns:a16="http://schemas.microsoft.com/office/drawing/2014/main" id="{00000000-0008-0000-0400-000077050000}"/>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00" name="Text Box 16">
          <a:extLst>
            <a:ext uri="{FF2B5EF4-FFF2-40B4-BE49-F238E27FC236}">
              <a16:creationId xmlns:a16="http://schemas.microsoft.com/office/drawing/2014/main" id="{00000000-0008-0000-0400-000078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01" name="Text Box 17">
          <a:extLst>
            <a:ext uri="{FF2B5EF4-FFF2-40B4-BE49-F238E27FC236}">
              <a16:creationId xmlns:a16="http://schemas.microsoft.com/office/drawing/2014/main" id="{00000000-0008-0000-0400-000079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02" name="Text Box 18">
          <a:extLst>
            <a:ext uri="{FF2B5EF4-FFF2-40B4-BE49-F238E27FC236}">
              <a16:creationId xmlns:a16="http://schemas.microsoft.com/office/drawing/2014/main" id="{00000000-0008-0000-0400-00007A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03" name="Text Box 19">
          <a:extLst>
            <a:ext uri="{FF2B5EF4-FFF2-40B4-BE49-F238E27FC236}">
              <a16:creationId xmlns:a16="http://schemas.microsoft.com/office/drawing/2014/main" id="{00000000-0008-0000-0400-00007B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404" name="Text Box 15">
          <a:extLst>
            <a:ext uri="{FF2B5EF4-FFF2-40B4-BE49-F238E27FC236}">
              <a16:creationId xmlns:a16="http://schemas.microsoft.com/office/drawing/2014/main" id="{00000000-0008-0000-0400-00007C050000}"/>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05" name="Text Box 16">
          <a:extLst>
            <a:ext uri="{FF2B5EF4-FFF2-40B4-BE49-F238E27FC236}">
              <a16:creationId xmlns:a16="http://schemas.microsoft.com/office/drawing/2014/main" id="{00000000-0008-0000-0400-00007D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06" name="Text Box 17">
          <a:extLst>
            <a:ext uri="{FF2B5EF4-FFF2-40B4-BE49-F238E27FC236}">
              <a16:creationId xmlns:a16="http://schemas.microsoft.com/office/drawing/2014/main" id="{00000000-0008-0000-0400-00007E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07" name="Text Box 18">
          <a:extLst>
            <a:ext uri="{FF2B5EF4-FFF2-40B4-BE49-F238E27FC236}">
              <a16:creationId xmlns:a16="http://schemas.microsoft.com/office/drawing/2014/main" id="{00000000-0008-0000-0400-00007F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08" name="Text Box 16">
          <a:extLst>
            <a:ext uri="{FF2B5EF4-FFF2-40B4-BE49-F238E27FC236}">
              <a16:creationId xmlns:a16="http://schemas.microsoft.com/office/drawing/2014/main" id="{00000000-0008-0000-0400-000080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09" name="Text Box 17">
          <a:extLst>
            <a:ext uri="{FF2B5EF4-FFF2-40B4-BE49-F238E27FC236}">
              <a16:creationId xmlns:a16="http://schemas.microsoft.com/office/drawing/2014/main" id="{00000000-0008-0000-0400-000081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10" name="Text Box 18">
          <a:extLst>
            <a:ext uri="{FF2B5EF4-FFF2-40B4-BE49-F238E27FC236}">
              <a16:creationId xmlns:a16="http://schemas.microsoft.com/office/drawing/2014/main" id="{00000000-0008-0000-0400-000082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11" name="Text Box 19">
          <a:extLst>
            <a:ext uri="{FF2B5EF4-FFF2-40B4-BE49-F238E27FC236}">
              <a16:creationId xmlns:a16="http://schemas.microsoft.com/office/drawing/2014/main" id="{00000000-0008-0000-0400-000083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12" name="Text Box 16">
          <a:extLst>
            <a:ext uri="{FF2B5EF4-FFF2-40B4-BE49-F238E27FC236}">
              <a16:creationId xmlns:a16="http://schemas.microsoft.com/office/drawing/2014/main" id="{00000000-0008-0000-0400-000084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13" name="Text Box 17">
          <a:extLst>
            <a:ext uri="{FF2B5EF4-FFF2-40B4-BE49-F238E27FC236}">
              <a16:creationId xmlns:a16="http://schemas.microsoft.com/office/drawing/2014/main" id="{00000000-0008-0000-0400-000085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14" name="Text Box 18">
          <a:extLst>
            <a:ext uri="{FF2B5EF4-FFF2-40B4-BE49-F238E27FC236}">
              <a16:creationId xmlns:a16="http://schemas.microsoft.com/office/drawing/2014/main" id="{00000000-0008-0000-0400-000086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15" name="Text Box 19">
          <a:extLst>
            <a:ext uri="{FF2B5EF4-FFF2-40B4-BE49-F238E27FC236}">
              <a16:creationId xmlns:a16="http://schemas.microsoft.com/office/drawing/2014/main" id="{00000000-0008-0000-0400-000087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16" name="Text Box 16">
          <a:extLst>
            <a:ext uri="{FF2B5EF4-FFF2-40B4-BE49-F238E27FC236}">
              <a16:creationId xmlns:a16="http://schemas.microsoft.com/office/drawing/2014/main" id="{00000000-0008-0000-0400-000088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17" name="Text Box 17">
          <a:extLst>
            <a:ext uri="{FF2B5EF4-FFF2-40B4-BE49-F238E27FC236}">
              <a16:creationId xmlns:a16="http://schemas.microsoft.com/office/drawing/2014/main" id="{00000000-0008-0000-0400-000089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18" name="Text Box 18">
          <a:extLst>
            <a:ext uri="{FF2B5EF4-FFF2-40B4-BE49-F238E27FC236}">
              <a16:creationId xmlns:a16="http://schemas.microsoft.com/office/drawing/2014/main" id="{00000000-0008-0000-0400-00008A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19" name="Text Box 19">
          <a:extLst>
            <a:ext uri="{FF2B5EF4-FFF2-40B4-BE49-F238E27FC236}">
              <a16:creationId xmlns:a16="http://schemas.microsoft.com/office/drawing/2014/main" id="{00000000-0008-0000-0400-00008B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20" name="Text Box 16">
          <a:extLst>
            <a:ext uri="{FF2B5EF4-FFF2-40B4-BE49-F238E27FC236}">
              <a16:creationId xmlns:a16="http://schemas.microsoft.com/office/drawing/2014/main" id="{00000000-0008-0000-0400-00008C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21" name="Text Box 17">
          <a:extLst>
            <a:ext uri="{FF2B5EF4-FFF2-40B4-BE49-F238E27FC236}">
              <a16:creationId xmlns:a16="http://schemas.microsoft.com/office/drawing/2014/main" id="{00000000-0008-0000-0400-00008D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22" name="Text Box 18">
          <a:extLst>
            <a:ext uri="{FF2B5EF4-FFF2-40B4-BE49-F238E27FC236}">
              <a16:creationId xmlns:a16="http://schemas.microsoft.com/office/drawing/2014/main" id="{00000000-0008-0000-0400-00008E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23" name="Text Box 19">
          <a:extLst>
            <a:ext uri="{FF2B5EF4-FFF2-40B4-BE49-F238E27FC236}">
              <a16:creationId xmlns:a16="http://schemas.microsoft.com/office/drawing/2014/main" id="{00000000-0008-0000-0400-00008F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424" name="Text Box 16">
          <a:extLst>
            <a:ext uri="{FF2B5EF4-FFF2-40B4-BE49-F238E27FC236}">
              <a16:creationId xmlns:a16="http://schemas.microsoft.com/office/drawing/2014/main" id="{00000000-0008-0000-0400-000090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425" name="Text Box 17">
          <a:extLst>
            <a:ext uri="{FF2B5EF4-FFF2-40B4-BE49-F238E27FC236}">
              <a16:creationId xmlns:a16="http://schemas.microsoft.com/office/drawing/2014/main" id="{00000000-0008-0000-0400-000091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426" name="Text Box 18">
          <a:extLst>
            <a:ext uri="{FF2B5EF4-FFF2-40B4-BE49-F238E27FC236}">
              <a16:creationId xmlns:a16="http://schemas.microsoft.com/office/drawing/2014/main" id="{00000000-0008-0000-0400-000092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427" name="Text Box 19">
          <a:extLst>
            <a:ext uri="{FF2B5EF4-FFF2-40B4-BE49-F238E27FC236}">
              <a16:creationId xmlns:a16="http://schemas.microsoft.com/office/drawing/2014/main" id="{00000000-0008-0000-0400-000093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428" name="Text Box 15">
          <a:extLst>
            <a:ext uri="{FF2B5EF4-FFF2-40B4-BE49-F238E27FC236}">
              <a16:creationId xmlns:a16="http://schemas.microsoft.com/office/drawing/2014/main" id="{00000000-0008-0000-0400-000094050000}"/>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29" name="Text Box 16">
          <a:extLst>
            <a:ext uri="{FF2B5EF4-FFF2-40B4-BE49-F238E27FC236}">
              <a16:creationId xmlns:a16="http://schemas.microsoft.com/office/drawing/2014/main" id="{00000000-0008-0000-0400-000095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30" name="Text Box 17">
          <a:extLst>
            <a:ext uri="{FF2B5EF4-FFF2-40B4-BE49-F238E27FC236}">
              <a16:creationId xmlns:a16="http://schemas.microsoft.com/office/drawing/2014/main" id="{00000000-0008-0000-0400-000096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31" name="Text Box 18">
          <a:extLst>
            <a:ext uri="{FF2B5EF4-FFF2-40B4-BE49-F238E27FC236}">
              <a16:creationId xmlns:a16="http://schemas.microsoft.com/office/drawing/2014/main" id="{00000000-0008-0000-0400-000097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432" name="Text Box 19">
          <a:extLst>
            <a:ext uri="{FF2B5EF4-FFF2-40B4-BE49-F238E27FC236}">
              <a16:creationId xmlns:a16="http://schemas.microsoft.com/office/drawing/2014/main" id="{00000000-0008-0000-0400-000098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433" name="Text Box 15">
          <a:extLst>
            <a:ext uri="{FF2B5EF4-FFF2-40B4-BE49-F238E27FC236}">
              <a16:creationId xmlns:a16="http://schemas.microsoft.com/office/drawing/2014/main" id="{00000000-0008-0000-0400-000099050000}"/>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34" name="Text Box 16">
          <a:extLst>
            <a:ext uri="{FF2B5EF4-FFF2-40B4-BE49-F238E27FC236}">
              <a16:creationId xmlns:a16="http://schemas.microsoft.com/office/drawing/2014/main" id="{00000000-0008-0000-0400-00009A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35" name="Text Box 17">
          <a:extLst>
            <a:ext uri="{FF2B5EF4-FFF2-40B4-BE49-F238E27FC236}">
              <a16:creationId xmlns:a16="http://schemas.microsoft.com/office/drawing/2014/main" id="{00000000-0008-0000-0400-00009B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436" name="Text Box 18">
          <a:extLst>
            <a:ext uri="{FF2B5EF4-FFF2-40B4-BE49-F238E27FC236}">
              <a16:creationId xmlns:a16="http://schemas.microsoft.com/office/drawing/2014/main" id="{00000000-0008-0000-0400-00009C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37" name="Text Box 16">
          <a:extLst>
            <a:ext uri="{FF2B5EF4-FFF2-40B4-BE49-F238E27FC236}">
              <a16:creationId xmlns:a16="http://schemas.microsoft.com/office/drawing/2014/main" id="{00000000-0008-0000-0400-00009D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38" name="Text Box 17">
          <a:extLst>
            <a:ext uri="{FF2B5EF4-FFF2-40B4-BE49-F238E27FC236}">
              <a16:creationId xmlns:a16="http://schemas.microsoft.com/office/drawing/2014/main" id="{00000000-0008-0000-0400-00009E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39" name="Text Box 18">
          <a:extLst>
            <a:ext uri="{FF2B5EF4-FFF2-40B4-BE49-F238E27FC236}">
              <a16:creationId xmlns:a16="http://schemas.microsoft.com/office/drawing/2014/main" id="{00000000-0008-0000-0400-00009F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40" name="Text Box 19">
          <a:extLst>
            <a:ext uri="{FF2B5EF4-FFF2-40B4-BE49-F238E27FC236}">
              <a16:creationId xmlns:a16="http://schemas.microsoft.com/office/drawing/2014/main" id="{00000000-0008-0000-0400-0000A0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41" name="Text Box 16">
          <a:extLst>
            <a:ext uri="{FF2B5EF4-FFF2-40B4-BE49-F238E27FC236}">
              <a16:creationId xmlns:a16="http://schemas.microsoft.com/office/drawing/2014/main" id="{00000000-0008-0000-0400-0000A1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42" name="Text Box 17">
          <a:extLst>
            <a:ext uri="{FF2B5EF4-FFF2-40B4-BE49-F238E27FC236}">
              <a16:creationId xmlns:a16="http://schemas.microsoft.com/office/drawing/2014/main" id="{00000000-0008-0000-0400-0000A2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43" name="Text Box 18">
          <a:extLst>
            <a:ext uri="{FF2B5EF4-FFF2-40B4-BE49-F238E27FC236}">
              <a16:creationId xmlns:a16="http://schemas.microsoft.com/office/drawing/2014/main" id="{00000000-0008-0000-0400-0000A3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444" name="Text Box 19">
          <a:extLst>
            <a:ext uri="{FF2B5EF4-FFF2-40B4-BE49-F238E27FC236}">
              <a16:creationId xmlns:a16="http://schemas.microsoft.com/office/drawing/2014/main" id="{00000000-0008-0000-0400-0000A4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45" name="Text Box 16">
          <a:extLst>
            <a:ext uri="{FF2B5EF4-FFF2-40B4-BE49-F238E27FC236}">
              <a16:creationId xmlns:a16="http://schemas.microsoft.com/office/drawing/2014/main" id="{00000000-0008-0000-0400-0000A5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46" name="Text Box 17">
          <a:extLst>
            <a:ext uri="{FF2B5EF4-FFF2-40B4-BE49-F238E27FC236}">
              <a16:creationId xmlns:a16="http://schemas.microsoft.com/office/drawing/2014/main" id="{00000000-0008-0000-0400-0000A6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47" name="Text Box 18">
          <a:extLst>
            <a:ext uri="{FF2B5EF4-FFF2-40B4-BE49-F238E27FC236}">
              <a16:creationId xmlns:a16="http://schemas.microsoft.com/office/drawing/2014/main" id="{00000000-0008-0000-0400-0000A7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48" name="Text Box 19">
          <a:extLst>
            <a:ext uri="{FF2B5EF4-FFF2-40B4-BE49-F238E27FC236}">
              <a16:creationId xmlns:a16="http://schemas.microsoft.com/office/drawing/2014/main" id="{00000000-0008-0000-0400-0000A8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49" name="Text Box 16">
          <a:extLst>
            <a:ext uri="{FF2B5EF4-FFF2-40B4-BE49-F238E27FC236}">
              <a16:creationId xmlns:a16="http://schemas.microsoft.com/office/drawing/2014/main" id="{00000000-0008-0000-0400-0000A9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50" name="Text Box 17">
          <a:extLst>
            <a:ext uri="{FF2B5EF4-FFF2-40B4-BE49-F238E27FC236}">
              <a16:creationId xmlns:a16="http://schemas.microsoft.com/office/drawing/2014/main" id="{00000000-0008-0000-0400-0000AA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51" name="Text Box 18">
          <a:extLst>
            <a:ext uri="{FF2B5EF4-FFF2-40B4-BE49-F238E27FC236}">
              <a16:creationId xmlns:a16="http://schemas.microsoft.com/office/drawing/2014/main" id="{00000000-0008-0000-0400-0000AB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52" name="Text Box 19">
          <a:extLst>
            <a:ext uri="{FF2B5EF4-FFF2-40B4-BE49-F238E27FC236}">
              <a16:creationId xmlns:a16="http://schemas.microsoft.com/office/drawing/2014/main" id="{00000000-0008-0000-0400-0000AC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1453" name="Text Box 16">
          <a:extLst>
            <a:ext uri="{FF2B5EF4-FFF2-40B4-BE49-F238E27FC236}">
              <a16:creationId xmlns:a16="http://schemas.microsoft.com/office/drawing/2014/main" id="{00000000-0008-0000-0400-0000AD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1454" name="Text Box 17">
          <a:extLst>
            <a:ext uri="{FF2B5EF4-FFF2-40B4-BE49-F238E27FC236}">
              <a16:creationId xmlns:a16="http://schemas.microsoft.com/office/drawing/2014/main" id="{00000000-0008-0000-0400-0000AE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1455" name="Text Box 18">
          <a:extLst>
            <a:ext uri="{FF2B5EF4-FFF2-40B4-BE49-F238E27FC236}">
              <a16:creationId xmlns:a16="http://schemas.microsoft.com/office/drawing/2014/main" id="{00000000-0008-0000-0400-0000AF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1456" name="Text Box 19">
          <a:extLst>
            <a:ext uri="{FF2B5EF4-FFF2-40B4-BE49-F238E27FC236}">
              <a16:creationId xmlns:a16="http://schemas.microsoft.com/office/drawing/2014/main" id="{00000000-0008-0000-0400-0000B005000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444014"/>
    <xdr:sp macro="" textlink="">
      <xdr:nvSpPr>
        <xdr:cNvPr id="1457" name="Text Box 15">
          <a:extLst>
            <a:ext uri="{FF2B5EF4-FFF2-40B4-BE49-F238E27FC236}">
              <a16:creationId xmlns:a16="http://schemas.microsoft.com/office/drawing/2014/main" id="{00000000-0008-0000-0400-0000B1050000}"/>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58" name="Text Box 16">
          <a:extLst>
            <a:ext uri="{FF2B5EF4-FFF2-40B4-BE49-F238E27FC236}">
              <a16:creationId xmlns:a16="http://schemas.microsoft.com/office/drawing/2014/main" id="{00000000-0008-0000-0400-0000B2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59" name="Text Box 17">
          <a:extLst>
            <a:ext uri="{FF2B5EF4-FFF2-40B4-BE49-F238E27FC236}">
              <a16:creationId xmlns:a16="http://schemas.microsoft.com/office/drawing/2014/main" id="{00000000-0008-0000-0400-0000B3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60" name="Text Box 18">
          <a:extLst>
            <a:ext uri="{FF2B5EF4-FFF2-40B4-BE49-F238E27FC236}">
              <a16:creationId xmlns:a16="http://schemas.microsoft.com/office/drawing/2014/main" id="{00000000-0008-0000-0400-0000B4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1461" name="Text Box 19">
          <a:extLst>
            <a:ext uri="{FF2B5EF4-FFF2-40B4-BE49-F238E27FC236}">
              <a16:creationId xmlns:a16="http://schemas.microsoft.com/office/drawing/2014/main" id="{00000000-0008-0000-0400-0000B50500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442269"/>
    <xdr:sp macro="" textlink="">
      <xdr:nvSpPr>
        <xdr:cNvPr id="1462" name="Text Box 15">
          <a:extLst>
            <a:ext uri="{FF2B5EF4-FFF2-40B4-BE49-F238E27FC236}">
              <a16:creationId xmlns:a16="http://schemas.microsoft.com/office/drawing/2014/main" id="{00000000-0008-0000-0400-0000B6050000}"/>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63" name="Text Box 16">
          <a:extLst>
            <a:ext uri="{FF2B5EF4-FFF2-40B4-BE49-F238E27FC236}">
              <a16:creationId xmlns:a16="http://schemas.microsoft.com/office/drawing/2014/main" id="{00000000-0008-0000-0400-0000B7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64" name="Text Box 17">
          <a:extLst>
            <a:ext uri="{FF2B5EF4-FFF2-40B4-BE49-F238E27FC236}">
              <a16:creationId xmlns:a16="http://schemas.microsoft.com/office/drawing/2014/main" id="{00000000-0008-0000-0400-0000B8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465" name="Text Box 18">
          <a:extLst>
            <a:ext uri="{FF2B5EF4-FFF2-40B4-BE49-F238E27FC236}">
              <a16:creationId xmlns:a16="http://schemas.microsoft.com/office/drawing/2014/main" id="{00000000-0008-0000-0400-0000B905000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66" name="Text Box 16">
          <a:extLst>
            <a:ext uri="{FF2B5EF4-FFF2-40B4-BE49-F238E27FC236}">
              <a16:creationId xmlns:a16="http://schemas.microsoft.com/office/drawing/2014/main" id="{00000000-0008-0000-0400-0000BA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67" name="Text Box 17">
          <a:extLst>
            <a:ext uri="{FF2B5EF4-FFF2-40B4-BE49-F238E27FC236}">
              <a16:creationId xmlns:a16="http://schemas.microsoft.com/office/drawing/2014/main" id="{00000000-0008-0000-0400-0000BB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68" name="Text Box 18">
          <a:extLst>
            <a:ext uri="{FF2B5EF4-FFF2-40B4-BE49-F238E27FC236}">
              <a16:creationId xmlns:a16="http://schemas.microsoft.com/office/drawing/2014/main" id="{00000000-0008-0000-0400-0000BC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69" name="Text Box 19">
          <a:extLst>
            <a:ext uri="{FF2B5EF4-FFF2-40B4-BE49-F238E27FC236}">
              <a16:creationId xmlns:a16="http://schemas.microsoft.com/office/drawing/2014/main" id="{00000000-0008-0000-0400-0000BD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70" name="Text Box 16">
          <a:extLst>
            <a:ext uri="{FF2B5EF4-FFF2-40B4-BE49-F238E27FC236}">
              <a16:creationId xmlns:a16="http://schemas.microsoft.com/office/drawing/2014/main" id="{00000000-0008-0000-0400-0000BE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71" name="Text Box 17">
          <a:extLst>
            <a:ext uri="{FF2B5EF4-FFF2-40B4-BE49-F238E27FC236}">
              <a16:creationId xmlns:a16="http://schemas.microsoft.com/office/drawing/2014/main" id="{00000000-0008-0000-0400-0000BF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72" name="Text Box 18">
          <a:extLst>
            <a:ext uri="{FF2B5EF4-FFF2-40B4-BE49-F238E27FC236}">
              <a16:creationId xmlns:a16="http://schemas.microsoft.com/office/drawing/2014/main" id="{00000000-0008-0000-0400-0000C005000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448496"/>
    <xdr:sp macro="" textlink="">
      <xdr:nvSpPr>
        <xdr:cNvPr id="1474" name="Text Box 15">
          <a:extLst>
            <a:ext uri="{FF2B5EF4-FFF2-40B4-BE49-F238E27FC236}">
              <a16:creationId xmlns:a16="http://schemas.microsoft.com/office/drawing/2014/main" id="{00000000-0008-0000-0400-0000C2050000}"/>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442269"/>
    <xdr:sp macro="" textlink="">
      <xdr:nvSpPr>
        <xdr:cNvPr id="1475" name="Text Box 15">
          <a:extLst>
            <a:ext uri="{FF2B5EF4-FFF2-40B4-BE49-F238E27FC236}">
              <a16:creationId xmlns:a16="http://schemas.microsoft.com/office/drawing/2014/main" id="{00000000-0008-0000-0400-0000C3050000}"/>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442269"/>
    <xdr:sp macro="" textlink="">
      <xdr:nvSpPr>
        <xdr:cNvPr id="1476" name="Text Box 15">
          <a:extLst>
            <a:ext uri="{FF2B5EF4-FFF2-40B4-BE49-F238E27FC236}">
              <a16:creationId xmlns:a16="http://schemas.microsoft.com/office/drawing/2014/main" id="{00000000-0008-0000-0400-0000C4050000}"/>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213632"/>
    <xdr:sp macro="" textlink="">
      <xdr:nvSpPr>
        <xdr:cNvPr id="1477" name="Text Box 15">
          <a:extLst>
            <a:ext uri="{FF2B5EF4-FFF2-40B4-BE49-F238E27FC236}">
              <a16:creationId xmlns:a16="http://schemas.microsoft.com/office/drawing/2014/main" id="{00000000-0008-0000-0400-0000C5050000}"/>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444331"/>
    <xdr:sp macro="" textlink="">
      <xdr:nvSpPr>
        <xdr:cNvPr id="1478" name="Text Box 15">
          <a:extLst>
            <a:ext uri="{FF2B5EF4-FFF2-40B4-BE49-F238E27FC236}">
              <a16:creationId xmlns:a16="http://schemas.microsoft.com/office/drawing/2014/main" id="{00000000-0008-0000-0400-0000C6050000}"/>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15</xdr:row>
      <xdr:rowOff>0</xdr:rowOff>
    </xdr:from>
    <xdr:ext cx="95250" cy="213632"/>
    <xdr:sp macro="" textlink="">
      <xdr:nvSpPr>
        <xdr:cNvPr id="1479" name="Text Box 15">
          <a:extLst>
            <a:ext uri="{FF2B5EF4-FFF2-40B4-BE49-F238E27FC236}">
              <a16:creationId xmlns:a16="http://schemas.microsoft.com/office/drawing/2014/main" id="{00000000-0008-0000-0400-0000C7050000}"/>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000000-0008-0000-0400-0000C8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0000000-0008-0000-0400-0000C9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00000000-0008-0000-0400-0000CA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00000000-0008-0000-0400-0000CB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00000000-0008-0000-0400-0000CC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00000000-0008-0000-0400-0000CD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00000000-0008-0000-0400-0000CE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00000000-0008-0000-0400-0000CF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00000000-0008-0000-0400-0000D0050000}"/>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00000000-0008-0000-0400-0000D1050000}"/>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0000000-0008-0000-0400-0000D2050000}"/>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00000000-0008-0000-0400-0000D3050000}"/>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00000000-0008-0000-0400-0000D4050000}"/>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00000000-0008-0000-0400-0000D5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00000000-0008-0000-0400-0000D6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00000000-0008-0000-0400-0000D7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0000000-0008-0000-0400-0000D8050000}"/>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00000000-0008-0000-0400-0000DA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00000000-0008-0000-0400-0000DB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00000000-0008-0000-0400-0000DC05000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00000000-0008-0000-0400-0000DD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00000000-0008-0000-0400-0000DE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00000000-0008-0000-0400-0000DF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00000000-0008-0000-0400-0000E0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00000000-0008-0000-0400-0000E1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00000000-0008-0000-0400-0000E2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00000000-0008-0000-0400-0000E3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00000000-0008-0000-0400-0000E4050000}"/>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09" name="Text Box 16">
          <a:extLst>
            <a:ext uri="{FF2B5EF4-FFF2-40B4-BE49-F238E27FC236}">
              <a16:creationId xmlns:a16="http://schemas.microsoft.com/office/drawing/2014/main" id="{00000000-0008-0000-0400-0000E5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10" name="Text Box 17">
          <a:extLst>
            <a:ext uri="{FF2B5EF4-FFF2-40B4-BE49-F238E27FC236}">
              <a16:creationId xmlns:a16="http://schemas.microsoft.com/office/drawing/2014/main" id="{00000000-0008-0000-0400-0000E6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11" name="Text Box 18">
          <a:extLst>
            <a:ext uri="{FF2B5EF4-FFF2-40B4-BE49-F238E27FC236}">
              <a16:creationId xmlns:a16="http://schemas.microsoft.com/office/drawing/2014/main" id="{00000000-0008-0000-0400-0000E7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12" name="Text Box 19">
          <a:extLst>
            <a:ext uri="{FF2B5EF4-FFF2-40B4-BE49-F238E27FC236}">
              <a16:creationId xmlns:a16="http://schemas.microsoft.com/office/drawing/2014/main" id="{00000000-0008-0000-0400-0000E8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48496"/>
    <xdr:sp macro="" textlink="">
      <xdr:nvSpPr>
        <xdr:cNvPr id="1513" name="Text Box 15">
          <a:extLst>
            <a:ext uri="{FF2B5EF4-FFF2-40B4-BE49-F238E27FC236}">
              <a16:creationId xmlns:a16="http://schemas.microsoft.com/office/drawing/2014/main" id="{00000000-0008-0000-0400-0000E9050000}"/>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14" name="Text Box 16">
          <a:extLst>
            <a:ext uri="{FF2B5EF4-FFF2-40B4-BE49-F238E27FC236}">
              <a16:creationId xmlns:a16="http://schemas.microsoft.com/office/drawing/2014/main" id="{00000000-0008-0000-0400-0000EA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15" name="Text Box 17">
          <a:extLst>
            <a:ext uri="{FF2B5EF4-FFF2-40B4-BE49-F238E27FC236}">
              <a16:creationId xmlns:a16="http://schemas.microsoft.com/office/drawing/2014/main" id="{00000000-0008-0000-0400-0000EB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16" name="Text Box 18">
          <a:extLst>
            <a:ext uri="{FF2B5EF4-FFF2-40B4-BE49-F238E27FC236}">
              <a16:creationId xmlns:a16="http://schemas.microsoft.com/office/drawing/2014/main" id="{00000000-0008-0000-0400-0000EC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17" name="Text Box 19">
          <a:extLst>
            <a:ext uri="{FF2B5EF4-FFF2-40B4-BE49-F238E27FC236}">
              <a16:creationId xmlns:a16="http://schemas.microsoft.com/office/drawing/2014/main" id="{00000000-0008-0000-0400-0000ED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1518" name="Text Box 15">
          <a:extLst>
            <a:ext uri="{FF2B5EF4-FFF2-40B4-BE49-F238E27FC236}">
              <a16:creationId xmlns:a16="http://schemas.microsoft.com/office/drawing/2014/main" id="{00000000-0008-0000-0400-0000EE050000}"/>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1519" name="Text Box 16">
          <a:extLst>
            <a:ext uri="{FF2B5EF4-FFF2-40B4-BE49-F238E27FC236}">
              <a16:creationId xmlns:a16="http://schemas.microsoft.com/office/drawing/2014/main" id="{00000000-0008-0000-0400-0000EF050000}"/>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1520" name="Text Box 17">
          <a:extLst>
            <a:ext uri="{FF2B5EF4-FFF2-40B4-BE49-F238E27FC236}">
              <a16:creationId xmlns:a16="http://schemas.microsoft.com/office/drawing/2014/main" id="{00000000-0008-0000-0400-0000F0050000}"/>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1521" name="Text Box 18">
          <a:extLst>
            <a:ext uri="{FF2B5EF4-FFF2-40B4-BE49-F238E27FC236}">
              <a16:creationId xmlns:a16="http://schemas.microsoft.com/office/drawing/2014/main" id="{00000000-0008-0000-0400-0000F1050000}"/>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1522" name="Text Box 19">
          <a:extLst>
            <a:ext uri="{FF2B5EF4-FFF2-40B4-BE49-F238E27FC236}">
              <a16:creationId xmlns:a16="http://schemas.microsoft.com/office/drawing/2014/main" id="{00000000-0008-0000-0400-0000F2050000}"/>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442269"/>
    <xdr:sp macro="" textlink="">
      <xdr:nvSpPr>
        <xdr:cNvPr id="1523" name="Text Box 15">
          <a:extLst>
            <a:ext uri="{FF2B5EF4-FFF2-40B4-BE49-F238E27FC236}">
              <a16:creationId xmlns:a16="http://schemas.microsoft.com/office/drawing/2014/main" id="{00000000-0008-0000-0400-0000F3050000}"/>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44014"/>
    <xdr:sp macro="" textlink="">
      <xdr:nvSpPr>
        <xdr:cNvPr id="1524" name="Text Box 15">
          <a:extLst>
            <a:ext uri="{FF2B5EF4-FFF2-40B4-BE49-F238E27FC236}">
              <a16:creationId xmlns:a16="http://schemas.microsoft.com/office/drawing/2014/main" id="{00000000-0008-0000-0400-0000F4050000}"/>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25" name="Text Box 16">
          <a:extLst>
            <a:ext uri="{FF2B5EF4-FFF2-40B4-BE49-F238E27FC236}">
              <a16:creationId xmlns:a16="http://schemas.microsoft.com/office/drawing/2014/main" id="{00000000-0008-0000-0400-0000F5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26" name="Text Box 17">
          <a:extLst>
            <a:ext uri="{FF2B5EF4-FFF2-40B4-BE49-F238E27FC236}">
              <a16:creationId xmlns:a16="http://schemas.microsoft.com/office/drawing/2014/main" id="{00000000-0008-0000-0400-0000F6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27" name="Text Box 18">
          <a:extLst>
            <a:ext uri="{FF2B5EF4-FFF2-40B4-BE49-F238E27FC236}">
              <a16:creationId xmlns:a16="http://schemas.microsoft.com/office/drawing/2014/main" id="{00000000-0008-0000-0400-0000F7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1528" name="Text Box 19">
          <a:extLst>
            <a:ext uri="{FF2B5EF4-FFF2-40B4-BE49-F238E27FC236}">
              <a16:creationId xmlns:a16="http://schemas.microsoft.com/office/drawing/2014/main" id="{00000000-0008-0000-0400-0000F805000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213632"/>
    <xdr:sp macro="" textlink="">
      <xdr:nvSpPr>
        <xdr:cNvPr id="1529" name="Text Box 15">
          <a:extLst>
            <a:ext uri="{FF2B5EF4-FFF2-40B4-BE49-F238E27FC236}">
              <a16:creationId xmlns:a16="http://schemas.microsoft.com/office/drawing/2014/main" id="{00000000-0008-0000-0400-0000F9050000}"/>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44331"/>
    <xdr:sp macro="" textlink="">
      <xdr:nvSpPr>
        <xdr:cNvPr id="1530" name="Text Box 15">
          <a:extLst>
            <a:ext uri="{FF2B5EF4-FFF2-40B4-BE49-F238E27FC236}">
              <a16:creationId xmlns:a16="http://schemas.microsoft.com/office/drawing/2014/main" id="{00000000-0008-0000-0400-0000FA050000}"/>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1531" name="Text Box 15">
          <a:extLst>
            <a:ext uri="{FF2B5EF4-FFF2-40B4-BE49-F238E27FC236}">
              <a16:creationId xmlns:a16="http://schemas.microsoft.com/office/drawing/2014/main" id="{00000000-0008-0000-0400-0000FB05000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32" name="Text Box 16">
          <a:extLst>
            <a:ext uri="{FF2B5EF4-FFF2-40B4-BE49-F238E27FC236}">
              <a16:creationId xmlns:a16="http://schemas.microsoft.com/office/drawing/2014/main" id="{00000000-0008-0000-0400-0000FC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33" name="Text Box 17">
          <a:extLst>
            <a:ext uri="{FF2B5EF4-FFF2-40B4-BE49-F238E27FC236}">
              <a16:creationId xmlns:a16="http://schemas.microsoft.com/office/drawing/2014/main" id="{00000000-0008-0000-0400-0000FD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1534" name="Text Box 18">
          <a:extLst>
            <a:ext uri="{FF2B5EF4-FFF2-40B4-BE49-F238E27FC236}">
              <a16:creationId xmlns:a16="http://schemas.microsoft.com/office/drawing/2014/main" id="{00000000-0008-0000-0400-0000FE05000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213632"/>
    <xdr:sp macro="" textlink="">
      <xdr:nvSpPr>
        <xdr:cNvPr id="1535" name="Text Box 15">
          <a:extLst>
            <a:ext uri="{FF2B5EF4-FFF2-40B4-BE49-F238E27FC236}">
              <a16:creationId xmlns:a16="http://schemas.microsoft.com/office/drawing/2014/main" id="{00000000-0008-0000-0400-0000FF050000}"/>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36" name="Text Box 16">
          <a:extLst>
            <a:ext uri="{FF2B5EF4-FFF2-40B4-BE49-F238E27FC236}">
              <a16:creationId xmlns:a16="http://schemas.microsoft.com/office/drawing/2014/main" id="{00000000-0008-0000-0400-000000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37" name="Text Box 17">
          <a:extLst>
            <a:ext uri="{FF2B5EF4-FFF2-40B4-BE49-F238E27FC236}">
              <a16:creationId xmlns:a16="http://schemas.microsoft.com/office/drawing/2014/main" id="{00000000-0008-0000-0400-000001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38" name="Text Box 18">
          <a:extLst>
            <a:ext uri="{FF2B5EF4-FFF2-40B4-BE49-F238E27FC236}">
              <a16:creationId xmlns:a16="http://schemas.microsoft.com/office/drawing/2014/main" id="{00000000-0008-0000-0400-000002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39" name="Text Box 19">
          <a:extLst>
            <a:ext uri="{FF2B5EF4-FFF2-40B4-BE49-F238E27FC236}">
              <a16:creationId xmlns:a16="http://schemas.microsoft.com/office/drawing/2014/main" id="{00000000-0008-0000-0400-000003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40" name="Text Box 16">
          <a:extLst>
            <a:ext uri="{FF2B5EF4-FFF2-40B4-BE49-F238E27FC236}">
              <a16:creationId xmlns:a16="http://schemas.microsoft.com/office/drawing/2014/main" id="{00000000-0008-0000-0400-000004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41" name="Text Box 17">
          <a:extLst>
            <a:ext uri="{FF2B5EF4-FFF2-40B4-BE49-F238E27FC236}">
              <a16:creationId xmlns:a16="http://schemas.microsoft.com/office/drawing/2014/main" id="{00000000-0008-0000-0400-000005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42" name="Text Box 18">
          <a:extLst>
            <a:ext uri="{FF2B5EF4-FFF2-40B4-BE49-F238E27FC236}">
              <a16:creationId xmlns:a16="http://schemas.microsoft.com/office/drawing/2014/main" id="{00000000-0008-0000-0400-000006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1543" name="Text Box 19">
          <a:extLst>
            <a:ext uri="{FF2B5EF4-FFF2-40B4-BE49-F238E27FC236}">
              <a16:creationId xmlns:a16="http://schemas.microsoft.com/office/drawing/2014/main" id="{00000000-0008-0000-0400-00000706000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44" name="Text Box 16">
          <a:extLst>
            <a:ext uri="{FF2B5EF4-FFF2-40B4-BE49-F238E27FC236}">
              <a16:creationId xmlns:a16="http://schemas.microsoft.com/office/drawing/2014/main" id="{00000000-0008-0000-0400-000008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45" name="Text Box 17">
          <a:extLst>
            <a:ext uri="{FF2B5EF4-FFF2-40B4-BE49-F238E27FC236}">
              <a16:creationId xmlns:a16="http://schemas.microsoft.com/office/drawing/2014/main" id="{00000000-0008-0000-0400-000009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46" name="Text Box 18">
          <a:extLst>
            <a:ext uri="{FF2B5EF4-FFF2-40B4-BE49-F238E27FC236}">
              <a16:creationId xmlns:a16="http://schemas.microsoft.com/office/drawing/2014/main" id="{00000000-0008-0000-0400-00000A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47" name="Text Box 19">
          <a:extLst>
            <a:ext uri="{FF2B5EF4-FFF2-40B4-BE49-F238E27FC236}">
              <a16:creationId xmlns:a16="http://schemas.microsoft.com/office/drawing/2014/main" id="{00000000-0008-0000-0400-00000B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48" name="Text Box 16">
          <a:extLst>
            <a:ext uri="{FF2B5EF4-FFF2-40B4-BE49-F238E27FC236}">
              <a16:creationId xmlns:a16="http://schemas.microsoft.com/office/drawing/2014/main" id="{00000000-0008-0000-0400-00000C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49" name="Text Box 17">
          <a:extLst>
            <a:ext uri="{FF2B5EF4-FFF2-40B4-BE49-F238E27FC236}">
              <a16:creationId xmlns:a16="http://schemas.microsoft.com/office/drawing/2014/main" id="{00000000-0008-0000-0400-00000D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50" name="Text Box 18">
          <a:extLst>
            <a:ext uri="{FF2B5EF4-FFF2-40B4-BE49-F238E27FC236}">
              <a16:creationId xmlns:a16="http://schemas.microsoft.com/office/drawing/2014/main" id="{00000000-0008-0000-0400-00000E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51" name="Text Box 19">
          <a:extLst>
            <a:ext uri="{FF2B5EF4-FFF2-40B4-BE49-F238E27FC236}">
              <a16:creationId xmlns:a16="http://schemas.microsoft.com/office/drawing/2014/main" id="{00000000-0008-0000-0400-00000F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52" name="Text Box 16">
          <a:extLst>
            <a:ext uri="{FF2B5EF4-FFF2-40B4-BE49-F238E27FC236}">
              <a16:creationId xmlns:a16="http://schemas.microsoft.com/office/drawing/2014/main" id="{00000000-0008-0000-0400-000010060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53" name="Text Box 17">
          <a:extLst>
            <a:ext uri="{FF2B5EF4-FFF2-40B4-BE49-F238E27FC236}">
              <a16:creationId xmlns:a16="http://schemas.microsoft.com/office/drawing/2014/main" id="{00000000-0008-0000-0400-000011060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54" name="Text Box 18">
          <a:extLst>
            <a:ext uri="{FF2B5EF4-FFF2-40B4-BE49-F238E27FC236}">
              <a16:creationId xmlns:a16="http://schemas.microsoft.com/office/drawing/2014/main" id="{00000000-0008-0000-0400-000012060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55" name="Text Box 19">
          <a:extLst>
            <a:ext uri="{FF2B5EF4-FFF2-40B4-BE49-F238E27FC236}">
              <a16:creationId xmlns:a16="http://schemas.microsoft.com/office/drawing/2014/main" id="{00000000-0008-0000-0400-000013060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44014"/>
    <xdr:sp macro="" textlink="">
      <xdr:nvSpPr>
        <xdr:cNvPr id="1556" name="Text Box 15">
          <a:extLst>
            <a:ext uri="{FF2B5EF4-FFF2-40B4-BE49-F238E27FC236}">
              <a16:creationId xmlns:a16="http://schemas.microsoft.com/office/drawing/2014/main" id="{00000000-0008-0000-0400-000014060000}"/>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57" name="Text Box 16">
          <a:extLst>
            <a:ext uri="{FF2B5EF4-FFF2-40B4-BE49-F238E27FC236}">
              <a16:creationId xmlns:a16="http://schemas.microsoft.com/office/drawing/2014/main" id="{00000000-0008-0000-0400-000015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58" name="Text Box 17">
          <a:extLst>
            <a:ext uri="{FF2B5EF4-FFF2-40B4-BE49-F238E27FC236}">
              <a16:creationId xmlns:a16="http://schemas.microsoft.com/office/drawing/2014/main" id="{00000000-0008-0000-0400-000016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59" name="Text Box 18">
          <a:extLst>
            <a:ext uri="{FF2B5EF4-FFF2-40B4-BE49-F238E27FC236}">
              <a16:creationId xmlns:a16="http://schemas.microsoft.com/office/drawing/2014/main" id="{00000000-0008-0000-0400-000017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60" name="Text Box 19">
          <a:extLst>
            <a:ext uri="{FF2B5EF4-FFF2-40B4-BE49-F238E27FC236}">
              <a16:creationId xmlns:a16="http://schemas.microsoft.com/office/drawing/2014/main" id="{00000000-0008-0000-0400-00001806000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1561" name="Text Box 15">
          <a:extLst>
            <a:ext uri="{FF2B5EF4-FFF2-40B4-BE49-F238E27FC236}">
              <a16:creationId xmlns:a16="http://schemas.microsoft.com/office/drawing/2014/main" id="{00000000-0008-0000-0400-000019060000}"/>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62" name="Text Box 16">
          <a:extLst>
            <a:ext uri="{FF2B5EF4-FFF2-40B4-BE49-F238E27FC236}">
              <a16:creationId xmlns:a16="http://schemas.microsoft.com/office/drawing/2014/main" id="{00000000-0008-0000-0400-00001A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63" name="Text Box 17">
          <a:extLst>
            <a:ext uri="{FF2B5EF4-FFF2-40B4-BE49-F238E27FC236}">
              <a16:creationId xmlns:a16="http://schemas.microsoft.com/office/drawing/2014/main" id="{00000000-0008-0000-0400-00001B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64" name="Text Box 18">
          <a:extLst>
            <a:ext uri="{FF2B5EF4-FFF2-40B4-BE49-F238E27FC236}">
              <a16:creationId xmlns:a16="http://schemas.microsoft.com/office/drawing/2014/main" id="{00000000-0008-0000-0400-00001C060000}"/>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65" name="Text Box 16">
          <a:extLst>
            <a:ext uri="{FF2B5EF4-FFF2-40B4-BE49-F238E27FC236}">
              <a16:creationId xmlns:a16="http://schemas.microsoft.com/office/drawing/2014/main" id="{00000000-0008-0000-0400-00001D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66" name="Text Box 17">
          <a:extLst>
            <a:ext uri="{FF2B5EF4-FFF2-40B4-BE49-F238E27FC236}">
              <a16:creationId xmlns:a16="http://schemas.microsoft.com/office/drawing/2014/main" id="{00000000-0008-0000-0400-00001E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67" name="Text Box 18">
          <a:extLst>
            <a:ext uri="{FF2B5EF4-FFF2-40B4-BE49-F238E27FC236}">
              <a16:creationId xmlns:a16="http://schemas.microsoft.com/office/drawing/2014/main" id="{00000000-0008-0000-0400-00001F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68" name="Text Box 19">
          <a:extLst>
            <a:ext uri="{FF2B5EF4-FFF2-40B4-BE49-F238E27FC236}">
              <a16:creationId xmlns:a16="http://schemas.microsoft.com/office/drawing/2014/main" id="{00000000-0008-0000-0400-000020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69" name="Text Box 16">
          <a:extLst>
            <a:ext uri="{FF2B5EF4-FFF2-40B4-BE49-F238E27FC236}">
              <a16:creationId xmlns:a16="http://schemas.microsoft.com/office/drawing/2014/main" id="{00000000-0008-0000-0400-000021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70" name="Text Box 17">
          <a:extLst>
            <a:ext uri="{FF2B5EF4-FFF2-40B4-BE49-F238E27FC236}">
              <a16:creationId xmlns:a16="http://schemas.microsoft.com/office/drawing/2014/main" id="{00000000-0008-0000-0400-000022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71" name="Text Box 18">
          <a:extLst>
            <a:ext uri="{FF2B5EF4-FFF2-40B4-BE49-F238E27FC236}">
              <a16:creationId xmlns:a16="http://schemas.microsoft.com/office/drawing/2014/main" id="{00000000-0008-0000-0400-000023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72" name="Text Box 19">
          <a:extLst>
            <a:ext uri="{FF2B5EF4-FFF2-40B4-BE49-F238E27FC236}">
              <a16:creationId xmlns:a16="http://schemas.microsoft.com/office/drawing/2014/main" id="{00000000-0008-0000-0400-00002406000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48496"/>
    <xdr:sp macro="" textlink="">
      <xdr:nvSpPr>
        <xdr:cNvPr id="1573" name="Text Box 15">
          <a:extLst>
            <a:ext uri="{FF2B5EF4-FFF2-40B4-BE49-F238E27FC236}">
              <a16:creationId xmlns:a16="http://schemas.microsoft.com/office/drawing/2014/main" id="{00000000-0008-0000-0400-000025060000}"/>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1574" name="Text Box 15">
          <a:extLst>
            <a:ext uri="{FF2B5EF4-FFF2-40B4-BE49-F238E27FC236}">
              <a16:creationId xmlns:a16="http://schemas.microsoft.com/office/drawing/2014/main" id="{00000000-0008-0000-0400-000026060000}"/>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1575" name="Text Box 15">
          <a:extLst>
            <a:ext uri="{FF2B5EF4-FFF2-40B4-BE49-F238E27FC236}">
              <a16:creationId xmlns:a16="http://schemas.microsoft.com/office/drawing/2014/main" id="{00000000-0008-0000-0400-000027060000}"/>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213632"/>
    <xdr:sp macro="" textlink="">
      <xdr:nvSpPr>
        <xdr:cNvPr id="1576" name="Text Box 15">
          <a:extLst>
            <a:ext uri="{FF2B5EF4-FFF2-40B4-BE49-F238E27FC236}">
              <a16:creationId xmlns:a16="http://schemas.microsoft.com/office/drawing/2014/main" id="{00000000-0008-0000-0400-00002806000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44331"/>
    <xdr:sp macro="" textlink="">
      <xdr:nvSpPr>
        <xdr:cNvPr id="1577" name="Text Box 15">
          <a:extLst>
            <a:ext uri="{FF2B5EF4-FFF2-40B4-BE49-F238E27FC236}">
              <a16:creationId xmlns:a16="http://schemas.microsoft.com/office/drawing/2014/main" id="{00000000-0008-0000-0400-000029060000}"/>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213632"/>
    <xdr:sp macro="" textlink="">
      <xdr:nvSpPr>
        <xdr:cNvPr id="1578" name="Text Box 15">
          <a:extLst>
            <a:ext uri="{FF2B5EF4-FFF2-40B4-BE49-F238E27FC236}">
              <a16:creationId xmlns:a16="http://schemas.microsoft.com/office/drawing/2014/main" id="{00000000-0008-0000-0400-00002A060000}"/>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79" name="Text Box 16">
          <a:extLst>
            <a:ext uri="{FF2B5EF4-FFF2-40B4-BE49-F238E27FC236}">
              <a16:creationId xmlns:a16="http://schemas.microsoft.com/office/drawing/2014/main" id="{00000000-0008-0000-0400-00002B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80" name="Text Box 17">
          <a:extLst>
            <a:ext uri="{FF2B5EF4-FFF2-40B4-BE49-F238E27FC236}">
              <a16:creationId xmlns:a16="http://schemas.microsoft.com/office/drawing/2014/main" id="{00000000-0008-0000-0400-00002C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81" name="Text Box 18">
          <a:extLst>
            <a:ext uri="{FF2B5EF4-FFF2-40B4-BE49-F238E27FC236}">
              <a16:creationId xmlns:a16="http://schemas.microsoft.com/office/drawing/2014/main" id="{00000000-0008-0000-0400-00002D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82" name="Text Box 19">
          <a:extLst>
            <a:ext uri="{FF2B5EF4-FFF2-40B4-BE49-F238E27FC236}">
              <a16:creationId xmlns:a16="http://schemas.microsoft.com/office/drawing/2014/main" id="{00000000-0008-0000-0400-00002E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83" name="Text Box 16">
          <a:extLst>
            <a:ext uri="{FF2B5EF4-FFF2-40B4-BE49-F238E27FC236}">
              <a16:creationId xmlns:a16="http://schemas.microsoft.com/office/drawing/2014/main" id="{00000000-0008-0000-0400-00002F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84" name="Text Box 17">
          <a:extLst>
            <a:ext uri="{FF2B5EF4-FFF2-40B4-BE49-F238E27FC236}">
              <a16:creationId xmlns:a16="http://schemas.microsoft.com/office/drawing/2014/main" id="{00000000-0008-0000-0400-000030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85" name="Text Box 18">
          <a:extLst>
            <a:ext uri="{FF2B5EF4-FFF2-40B4-BE49-F238E27FC236}">
              <a16:creationId xmlns:a16="http://schemas.microsoft.com/office/drawing/2014/main" id="{00000000-0008-0000-0400-000031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86" name="Text Box 19">
          <a:extLst>
            <a:ext uri="{FF2B5EF4-FFF2-40B4-BE49-F238E27FC236}">
              <a16:creationId xmlns:a16="http://schemas.microsoft.com/office/drawing/2014/main" id="{00000000-0008-0000-0400-000032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1587" name="Text Box 16">
          <a:extLst>
            <a:ext uri="{FF2B5EF4-FFF2-40B4-BE49-F238E27FC236}">
              <a16:creationId xmlns:a16="http://schemas.microsoft.com/office/drawing/2014/main" id="{00000000-0008-0000-0400-000033060000}"/>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1588" name="Text Box 17">
          <a:extLst>
            <a:ext uri="{FF2B5EF4-FFF2-40B4-BE49-F238E27FC236}">
              <a16:creationId xmlns:a16="http://schemas.microsoft.com/office/drawing/2014/main" id="{00000000-0008-0000-0400-000034060000}"/>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1589" name="Text Box 18">
          <a:extLst>
            <a:ext uri="{FF2B5EF4-FFF2-40B4-BE49-F238E27FC236}">
              <a16:creationId xmlns:a16="http://schemas.microsoft.com/office/drawing/2014/main" id="{00000000-0008-0000-0400-000035060000}"/>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1590" name="Text Box 19">
          <a:extLst>
            <a:ext uri="{FF2B5EF4-FFF2-40B4-BE49-F238E27FC236}">
              <a16:creationId xmlns:a16="http://schemas.microsoft.com/office/drawing/2014/main" id="{00000000-0008-0000-0400-000036060000}"/>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91" name="Text Box 16">
          <a:extLst>
            <a:ext uri="{FF2B5EF4-FFF2-40B4-BE49-F238E27FC236}">
              <a16:creationId xmlns:a16="http://schemas.microsoft.com/office/drawing/2014/main" id="{00000000-0008-0000-0400-000037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92" name="Text Box 17">
          <a:extLst>
            <a:ext uri="{FF2B5EF4-FFF2-40B4-BE49-F238E27FC236}">
              <a16:creationId xmlns:a16="http://schemas.microsoft.com/office/drawing/2014/main" id="{00000000-0008-0000-0400-000038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93" name="Text Box 18">
          <a:extLst>
            <a:ext uri="{FF2B5EF4-FFF2-40B4-BE49-F238E27FC236}">
              <a16:creationId xmlns:a16="http://schemas.microsoft.com/office/drawing/2014/main" id="{00000000-0008-0000-0400-000039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1594" name="Text Box 19">
          <a:extLst>
            <a:ext uri="{FF2B5EF4-FFF2-40B4-BE49-F238E27FC236}">
              <a16:creationId xmlns:a16="http://schemas.microsoft.com/office/drawing/2014/main" id="{00000000-0008-0000-0400-00003A06000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95" name="Text Box 16">
          <a:extLst>
            <a:ext uri="{FF2B5EF4-FFF2-40B4-BE49-F238E27FC236}">
              <a16:creationId xmlns:a16="http://schemas.microsoft.com/office/drawing/2014/main" id="{00000000-0008-0000-0400-00003B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96" name="Text Box 17">
          <a:extLst>
            <a:ext uri="{FF2B5EF4-FFF2-40B4-BE49-F238E27FC236}">
              <a16:creationId xmlns:a16="http://schemas.microsoft.com/office/drawing/2014/main" id="{00000000-0008-0000-0400-00003C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1597" name="Text Box 18">
          <a:extLst>
            <a:ext uri="{FF2B5EF4-FFF2-40B4-BE49-F238E27FC236}">
              <a16:creationId xmlns:a16="http://schemas.microsoft.com/office/drawing/2014/main" id="{00000000-0008-0000-0400-00003D060000}"/>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598" name="Text Box 16">
          <a:extLst>
            <a:ext uri="{FF2B5EF4-FFF2-40B4-BE49-F238E27FC236}">
              <a16:creationId xmlns:a16="http://schemas.microsoft.com/office/drawing/2014/main" id="{00000000-0008-0000-0400-00003E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599" name="Text Box 17">
          <a:extLst>
            <a:ext uri="{FF2B5EF4-FFF2-40B4-BE49-F238E27FC236}">
              <a16:creationId xmlns:a16="http://schemas.microsoft.com/office/drawing/2014/main" id="{00000000-0008-0000-0400-00003F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600" name="Text Box 18">
          <a:extLst>
            <a:ext uri="{FF2B5EF4-FFF2-40B4-BE49-F238E27FC236}">
              <a16:creationId xmlns:a16="http://schemas.microsoft.com/office/drawing/2014/main" id="{00000000-0008-0000-0400-000040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601" name="Text Box 19">
          <a:extLst>
            <a:ext uri="{FF2B5EF4-FFF2-40B4-BE49-F238E27FC236}">
              <a16:creationId xmlns:a16="http://schemas.microsoft.com/office/drawing/2014/main" id="{00000000-0008-0000-0400-000041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602" name="Text Box 16">
          <a:extLst>
            <a:ext uri="{FF2B5EF4-FFF2-40B4-BE49-F238E27FC236}">
              <a16:creationId xmlns:a16="http://schemas.microsoft.com/office/drawing/2014/main" id="{00000000-0008-0000-0400-000042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603" name="Text Box 17">
          <a:extLst>
            <a:ext uri="{FF2B5EF4-FFF2-40B4-BE49-F238E27FC236}">
              <a16:creationId xmlns:a16="http://schemas.microsoft.com/office/drawing/2014/main" id="{00000000-0008-0000-0400-000043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604" name="Text Box 18">
          <a:extLst>
            <a:ext uri="{FF2B5EF4-FFF2-40B4-BE49-F238E27FC236}">
              <a16:creationId xmlns:a16="http://schemas.microsoft.com/office/drawing/2014/main" id="{00000000-0008-0000-0400-000044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1605" name="Text Box 19">
          <a:extLst>
            <a:ext uri="{FF2B5EF4-FFF2-40B4-BE49-F238E27FC236}">
              <a16:creationId xmlns:a16="http://schemas.microsoft.com/office/drawing/2014/main" id="{00000000-0008-0000-0400-00004506000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06" name="Text Box 16">
          <a:extLst>
            <a:ext uri="{FF2B5EF4-FFF2-40B4-BE49-F238E27FC236}">
              <a16:creationId xmlns:a16="http://schemas.microsoft.com/office/drawing/2014/main" id="{00000000-0008-0000-0400-000046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07" name="Text Box 17">
          <a:extLst>
            <a:ext uri="{FF2B5EF4-FFF2-40B4-BE49-F238E27FC236}">
              <a16:creationId xmlns:a16="http://schemas.microsoft.com/office/drawing/2014/main" id="{00000000-0008-0000-0400-000047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08" name="Text Box 18">
          <a:extLst>
            <a:ext uri="{FF2B5EF4-FFF2-40B4-BE49-F238E27FC236}">
              <a16:creationId xmlns:a16="http://schemas.microsoft.com/office/drawing/2014/main" id="{00000000-0008-0000-0400-000048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09" name="Text Box 19">
          <a:extLst>
            <a:ext uri="{FF2B5EF4-FFF2-40B4-BE49-F238E27FC236}">
              <a16:creationId xmlns:a16="http://schemas.microsoft.com/office/drawing/2014/main" id="{00000000-0008-0000-0400-000049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61691"/>
    <xdr:sp macro="" textlink="">
      <xdr:nvSpPr>
        <xdr:cNvPr id="1610" name="Text Box 15">
          <a:extLst>
            <a:ext uri="{FF2B5EF4-FFF2-40B4-BE49-F238E27FC236}">
              <a16:creationId xmlns:a16="http://schemas.microsoft.com/office/drawing/2014/main" id="{00000000-0008-0000-0400-00004A060000}"/>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11" name="Text Box 16">
          <a:extLst>
            <a:ext uri="{FF2B5EF4-FFF2-40B4-BE49-F238E27FC236}">
              <a16:creationId xmlns:a16="http://schemas.microsoft.com/office/drawing/2014/main" id="{00000000-0008-0000-0400-00004B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12" name="Text Box 17">
          <a:extLst>
            <a:ext uri="{FF2B5EF4-FFF2-40B4-BE49-F238E27FC236}">
              <a16:creationId xmlns:a16="http://schemas.microsoft.com/office/drawing/2014/main" id="{00000000-0008-0000-0400-00004C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13" name="Text Box 18">
          <a:extLst>
            <a:ext uri="{FF2B5EF4-FFF2-40B4-BE49-F238E27FC236}">
              <a16:creationId xmlns:a16="http://schemas.microsoft.com/office/drawing/2014/main" id="{00000000-0008-0000-0400-00004D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14" name="Text Box 19">
          <a:extLst>
            <a:ext uri="{FF2B5EF4-FFF2-40B4-BE49-F238E27FC236}">
              <a16:creationId xmlns:a16="http://schemas.microsoft.com/office/drawing/2014/main" id="{00000000-0008-0000-0400-00004E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1615" name="Text Box 15">
          <a:extLst>
            <a:ext uri="{FF2B5EF4-FFF2-40B4-BE49-F238E27FC236}">
              <a16:creationId xmlns:a16="http://schemas.microsoft.com/office/drawing/2014/main" id="{00000000-0008-0000-0400-00004F060000}"/>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16" name="Text Box 16">
          <a:extLst>
            <a:ext uri="{FF2B5EF4-FFF2-40B4-BE49-F238E27FC236}">
              <a16:creationId xmlns:a16="http://schemas.microsoft.com/office/drawing/2014/main" id="{00000000-0008-0000-0400-00005006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17" name="Text Box 17">
          <a:extLst>
            <a:ext uri="{FF2B5EF4-FFF2-40B4-BE49-F238E27FC236}">
              <a16:creationId xmlns:a16="http://schemas.microsoft.com/office/drawing/2014/main" id="{00000000-0008-0000-0400-00005106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18" name="Text Box 18">
          <a:extLst>
            <a:ext uri="{FF2B5EF4-FFF2-40B4-BE49-F238E27FC236}">
              <a16:creationId xmlns:a16="http://schemas.microsoft.com/office/drawing/2014/main" id="{00000000-0008-0000-0400-00005206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19" name="Text Box 19">
          <a:extLst>
            <a:ext uri="{FF2B5EF4-FFF2-40B4-BE49-F238E27FC236}">
              <a16:creationId xmlns:a16="http://schemas.microsoft.com/office/drawing/2014/main" id="{00000000-0008-0000-0400-00005306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1620" name="Text Box 15">
          <a:extLst>
            <a:ext uri="{FF2B5EF4-FFF2-40B4-BE49-F238E27FC236}">
              <a16:creationId xmlns:a16="http://schemas.microsoft.com/office/drawing/2014/main" id="{00000000-0008-0000-0400-000054060000}"/>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014"/>
    <xdr:sp macro="" textlink="">
      <xdr:nvSpPr>
        <xdr:cNvPr id="1621" name="Text Box 15">
          <a:extLst>
            <a:ext uri="{FF2B5EF4-FFF2-40B4-BE49-F238E27FC236}">
              <a16:creationId xmlns:a16="http://schemas.microsoft.com/office/drawing/2014/main" id="{00000000-0008-0000-0400-000055060000}"/>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22" name="Text Box 16">
          <a:extLst>
            <a:ext uri="{FF2B5EF4-FFF2-40B4-BE49-F238E27FC236}">
              <a16:creationId xmlns:a16="http://schemas.microsoft.com/office/drawing/2014/main" id="{00000000-0008-0000-0400-000056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23" name="Text Box 17">
          <a:extLst>
            <a:ext uri="{FF2B5EF4-FFF2-40B4-BE49-F238E27FC236}">
              <a16:creationId xmlns:a16="http://schemas.microsoft.com/office/drawing/2014/main" id="{00000000-0008-0000-0400-000057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24" name="Text Box 18">
          <a:extLst>
            <a:ext uri="{FF2B5EF4-FFF2-40B4-BE49-F238E27FC236}">
              <a16:creationId xmlns:a16="http://schemas.microsoft.com/office/drawing/2014/main" id="{00000000-0008-0000-0400-000058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25" name="Text Box 19">
          <a:extLst>
            <a:ext uri="{FF2B5EF4-FFF2-40B4-BE49-F238E27FC236}">
              <a16:creationId xmlns:a16="http://schemas.microsoft.com/office/drawing/2014/main" id="{00000000-0008-0000-0400-00005906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213632"/>
    <xdr:sp macro="" textlink="">
      <xdr:nvSpPr>
        <xdr:cNvPr id="1626" name="Text Box 15">
          <a:extLst>
            <a:ext uri="{FF2B5EF4-FFF2-40B4-BE49-F238E27FC236}">
              <a16:creationId xmlns:a16="http://schemas.microsoft.com/office/drawing/2014/main" id="{00000000-0008-0000-0400-00005A060000}"/>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331"/>
    <xdr:sp macro="" textlink="">
      <xdr:nvSpPr>
        <xdr:cNvPr id="1627" name="Text Box 15">
          <a:extLst>
            <a:ext uri="{FF2B5EF4-FFF2-40B4-BE49-F238E27FC236}">
              <a16:creationId xmlns:a16="http://schemas.microsoft.com/office/drawing/2014/main" id="{00000000-0008-0000-0400-00005B060000}"/>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1628" name="Text Box 15">
          <a:extLst>
            <a:ext uri="{FF2B5EF4-FFF2-40B4-BE49-F238E27FC236}">
              <a16:creationId xmlns:a16="http://schemas.microsoft.com/office/drawing/2014/main" id="{00000000-0008-0000-0400-00005C060000}"/>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29" name="Text Box 16">
          <a:extLst>
            <a:ext uri="{FF2B5EF4-FFF2-40B4-BE49-F238E27FC236}">
              <a16:creationId xmlns:a16="http://schemas.microsoft.com/office/drawing/2014/main" id="{00000000-0008-0000-0400-00005D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30" name="Text Box 17">
          <a:extLst>
            <a:ext uri="{FF2B5EF4-FFF2-40B4-BE49-F238E27FC236}">
              <a16:creationId xmlns:a16="http://schemas.microsoft.com/office/drawing/2014/main" id="{00000000-0008-0000-0400-00005E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31" name="Text Box 18">
          <a:extLst>
            <a:ext uri="{FF2B5EF4-FFF2-40B4-BE49-F238E27FC236}">
              <a16:creationId xmlns:a16="http://schemas.microsoft.com/office/drawing/2014/main" id="{00000000-0008-0000-0400-00005F06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1632" name="Text Box 15">
          <a:extLst>
            <a:ext uri="{FF2B5EF4-FFF2-40B4-BE49-F238E27FC236}">
              <a16:creationId xmlns:a16="http://schemas.microsoft.com/office/drawing/2014/main" id="{00000000-0008-0000-0400-000060060000}"/>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3" name="Text Box 16">
          <a:extLst>
            <a:ext uri="{FF2B5EF4-FFF2-40B4-BE49-F238E27FC236}">
              <a16:creationId xmlns:a16="http://schemas.microsoft.com/office/drawing/2014/main" id="{00000000-0008-0000-0400-000061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4" name="Text Box 17">
          <a:extLst>
            <a:ext uri="{FF2B5EF4-FFF2-40B4-BE49-F238E27FC236}">
              <a16:creationId xmlns:a16="http://schemas.microsoft.com/office/drawing/2014/main" id="{00000000-0008-0000-0400-000062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5" name="Text Box 18">
          <a:extLst>
            <a:ext uri="{FF2B5EF4-FFF2-40B4-BE49-F238E27FC236}">
              <a16:creationId xmlns:a16="http://schemas.microsoft.com/office/drawing/2014/main" id="{00000000-0008-0000-0400-000063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6" name="Text Box 19">
          <a:extLst>
            <a:ext uri="{FF2B5EF4-FFF2-40B4-BE49-F238E27FC236}">
              <a16:creationId xmlns:a16="http://schemas.microsoft.com/office/drawing/2014/main" id="{00000000-0008-0000-0400-000064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7" name="Text Box 16">
          <a:extLst>
            <a:ext uri="{FF2B5EF4-FFF2-40B4-BE49-F238E27FC236}">
              <a16:creationId xmlns:a16="http://schemas.microsoft.com/office/drawing/2014/main" id="{00000000-0008-0000-0400-000065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8" name="Text Box 17">
          <a:extLst>
            <a:ext uri="{FF2B5EF4-FFF2-40B4-BE49-F238E27FC236}">
              <a16:creationId xmlns:a16="http://schemas.microsoft.com/office/drawing/2014/main" id="{00000000-0008-0000-0400-000066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39" name="Text Box 18">
          <a:extLst>
            <a:ext uri="{FF2B5EF4-FFF2-40B4-BE49-F238E27FC236}">
              <a16:creationId xmlns:a16="http://schemas.microsoft.com/office/drawing/2014/main" id="{00000000-0008-0000-0400-000067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40" name="Text Box 19">
          <a:extLst>
            <a:ext uri="{FF2B5EF4-FFF2-40B4-BE49-F238E27FC236}">
              <a16:creationId xmlns:a16="http://schemas.microsoft.com/office/drawing/2014/main" id="{00000000-0008-0000-0400-00006806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41" name="Text Box 16">
          <a:extLst>
            <a:ext uri="{FF2B5EF4-FFF2-40B4-BE49-F238E27FC236}">
              <a16:creationId xmlns:a16="http://schemas.microsoft.com/office/drawing/2014/main" id="{00000000-0008-0000-0400-000069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42" name="Text Box 17">
          <a:extLst>
            <a:ext uri="{FF2B5EF4-FFF2-40B4-BE49-F238E27FC236}">
              <a16:creationId xmlns:a16="http://schemas.microsoft.com/office/drawing/2014/main" id="{00000000-0008-0000-0400-00006A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43" name="Text Box 18">
          <a:extLst>
            <a:ext uri="{FF2B5EF4-FFF2-40B4-BE49-F238E27FC236}">
              <a16:creationId xmlns:a16="http://schemas.microsoft.com/office/drawing/2014/main" id="{00000000-0008-0000-0400-00006B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44" name="Text Box 19">
          <a:extLst>
            <a:ext uri="{FF2B5EF4-FFF2-40B4-BE49-F238E27FC236}">
              <a16:creationId xmlns:a16="http://schemas.microsoft.com/office/drawing/2014/main" id="{00000000-0008-0000-0400-00006C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45" name="Text Box 16">
          <a:extLst>
            <a:ext uri="{FF2B5EF4-FFF2-40B4-BE49-F238E27FC236}">
              <a16:creationId xmlns:a16="http://schemas.microsoft.com/office/drawing/2014/main" id="{00000000-0008-0000-0400-00006D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46" name="Text Box 17">
          <a:extLst>
            <a:ext uri="{FF2B5EF4-FFF2-40B4-BE49-F238E27FC236}">
              <a16:creationId xmlns:a16="http://schemas.microsoft.com/office/drawing/2014/main" id="{00000000-0008-0000-0400-00006E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47" name="Text Box 18">
          <a:extLst>
            <a:ext uri="{FF2B5EF4-FFF2-40B4-BE49-F238E27FC236}">
              <a16:creationId xmlns:a16="http://schemas.microsoft.com/office/drawing/2014/main" id="{00000000-0008-0000-0400-00006F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48" name="Text Box 19">
          <a:extLst>
            <a:ext uri="{FF2B5EF4-FFF2-40B4-BE49-F238E27FC236}">
              <a16:creationId xmlns:a16="http://schemas.microsoft.com/office/drawing/2014/main" id="{00000000-0008-0000-0400-000070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49" name="Text Box 16">
          <a:extLst>
            <a:ext uri="{FF2B5EF4-FFF2-40B4-BE49-F238E27FC236}">
              <a16:creationId xmlns:a16="http://schemas.microsoft.com/office/drawing/2014/main" id="{00000000-0008-0000-0400-00007106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50" name="Text Box 17">
          <a:extLst>
            <a:ext uri="{FF2B5EF4-FFF2-40B4-BE49-F238E27FC236}">
              <a16:creationId xmlns:a16="http://schemas.microsoft.com/office/drawing/2014/main" id="{00000000-0008-0000-0400-00007206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51" name="Text Box 18">
          <a:extLst>
            <a:ext uri="{FF2B5EF4-FFF2-40B4-BE49-F238E27FC236}">
              <a16:creationId xmlns:a16="http://schemas.microsoft.com/office/drawing/2014/main" id="{00000000-0008-0000-0400-00007306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652" name="Text Box 19">
          <a:extLst>
            <a:ext uri="{FF2B5EF4-FFF2-40B4-BE49-F238E27FC236}">
              <a16:creationId xmlns:a16="http://schemas.microsoft.com/office/drawing/2014/main" id="{00000000-0008-0000-0400-00007406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014"/>
    <xdr:sp macro="" textlink="">
      <xdr:nvSpPr>
        <xdr:cNvPr id="1653" name="Text Box 15">
          <a:extLst>
            <a:ext uri="{FF2B5EF4-FFF2-40B4-BE49-F238E27FC236}">
              <a16:creationId xmlns:a16="http://schemas.microsoft.com/office/drawing/2014/main" id="{00000000-0008-0000-0400-000075060000}"/>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54" name="Text Box 16">
          <a:extLst>
            <a:ext uri="{FF2B5EF4-FFF2-40B4-BE49-F238E27FC236}">
              <a16:creationId xmlns:a16="http://schemas.microsoft.com/office/drawing/2014/main" id="{00000000-0008-0000-0400-000076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55" name="Text Box 17">
          <a:extLst>
            <a:ext uri="{FF2B5EF4-FFF2-40B4-BE49-F238E27FC236}">
              <a16:creationId xmlns:a16="http://schemas.microsoft.com/office/drawing/2014/main" id="{00000000-0008-0000-0400-000077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56" name="Text Box 18">
          <a:extLst>
            <a:ext uri="{FF2B5EF4-FFF2-40B4-BE49-F238E27FC236}">
              <a16:creationId xmlns:a16="http://schemas.microsoft.com/office/drawing/2014/main" id="{00000000-0008-0000-0400-000078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657" name="Text Box 19">
          <a:extLst>
            <a:ext uri="{FF2B5EF4-FFF2-40B4-BE49-F238E27FC236}">
              <a16:creationId xmlns:a16="http://schemas.microsoft.com/office/drawing/2014/main" id="{00000000-0008-0000-0400-00007906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1658" name="Text Box 15">
          <a:extLst>
            <a:ext uri="{FF2B5EF4-FFF2-40B4-BE49-F238E27FC236}">
              <a16:creationId xmlns:a16="http://schemas.microsoft.com/office/drawing/2014/main" id="{00000000-0008-0000-0400-00007A06000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59" name="Text Box 16">
          <a:extLst>
            <a:ext uri="{FF2B5EF4-FFF2-40B4-BE49-F238E27FC236}">
              <a16:creationId xmlns:a16="http://schemas.microsoft.com/office/drawing/2014/main" id="{00000000-0008-0000-0400-00007B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60" name="Text Box 17">
          <a:extLst>
            <a:ext uri="{FF2B5EF4-FFF2-40B4-BE49-F238E27FC236}">
              <a16:creationId xmlns:a16="http://schemas.microsoft.com/office/drawing/2014/main" id="{00000000-0008-0000-0400-00007C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661" name="Text Box 18">
          <a:extLst>
            <a:ext uri="{FF2B5EF4-FFF2-40B4-BE49-F238E27FC236}">
              <a16:creationId xmlns:a16="http://schemas.microsoft.com/office/drawing/2014/main" id="{00000000-0008-0000-0400-00007D06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2" name="Text Box 16">
          <a:extLst>
            <a:ext uri="{FF2B5EF4-FFF2-40B4-BE49-F238E27FC236}">
              <a16:creationId xmlns:a16="http://schemas.microsoft.com/office/drawing/2014/main" id="{00000000-0008-0000-0400-00007E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3" name="Text Box 17">
          <a:extLst>
            <a:ext uri="{FF2B5EF4-FFF2-40B4-BE49-F238E27FC236}">
              <a16:creationId xmlns:a16="http://schemas.microsoft.com/office/drawing/2014/main" id="{00000000-0008-0000-0400-00007F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4" name="Text Box 18">
          <a:extLst>
            <a:ext uri="{FF2B5EF4-FFF2-40B4-BE49-F238E27FC236}">
              <a16:creationId xmlns:a16="http://schemas.microsoft.com/office/drawing/2014/main" id="{00000000-0008-0000-0400-000080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5" name="Text Box 19">
          <a:extLst>
            <a:ext uri="{FF2B5EF4-FFF2-40B4-BE49-F238E27FC236}">
              <a16:creationId xmlns:a16="http://schemas.microsoft.com/office/drawing/2014/main" id="{00000000-0008-0000-0400-000081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6" name="Text Box 16">
          <a:extLst>
            <a:ext uri="{FF2B5EF4-FFF2-40B4-BE49-F238E27FC236}">
              <a16:creationId xmlns:a16="http://schemas.microsoft.com/office/drawing/2014/main" id="{00000000-0008-0000-0400-000082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7" name="Text Box 17">
          <a:extLst>
            <a:ext uri="{FF2B5EF4-FFF2-40B4-BE49-F238E27FC236}">
              <a16:creationId xmlns:a16="http://schemas.microsoft.com/office/drawing/2014/main" id="{00000000-0008-0000-0400-000083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8" name="Text Box 18">
          <a:extLst>
            <a:ext uri="{FF2B5EF4-FFF2-40B4-BE49-F238E27FC236}">
              <a16:creationId xmlns:a16="http://schemas.microsoft.com/office/drawing/2014/main" id="{00000000-0008-0000-0400-000084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669" name="Text Box 19">
          <a:extLst>
            <a:ext uri="{FF2B5EF4-FFF2-40B4-BE49-F238E27FC236}">
              <a16:creationId xmlns:a16="http://schemas.microsoft.com/office/drawing/2014/main" id="{00000000-0008-0000-0400-00008506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8496"/>
    <xdr:sp macro="" textlink="">
      <xdr:nvSpPr>
        <xdr:cNvPr id="1670" name="Text Box 15">
          <a:extLst>
            <a:ext uri="{FF2B5EF4-FFF2-40B4-BE49-F238E27FC236}">
              <a16:creationId xmlns:a16="http://schemas.microsoft.com/office/drawing/2014/main" id="{00000000-0008-0000-0400-000086060000}"/>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1671" name="Text Box 15">
          <a:extLst>
            <a:ext uri="{FF2B5EF4-FFF2-40B4-BE49-F238E27FC236}">
              <a16:creationId xmlns:a16="http://schemas.microsoft.com/office/drawing/2014/main" id="{00000000-0008-0000-0400-000087060000}"/>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1672" name="Text Box 15">
          <a:extLst>
            <a:ext uri="{FF2B5EF4-FFF2-40B4-BE49-F238E27FC236}">
              <a16:creationId xmlns:a16="http://schemas.microsoft.com/office/drawing/2014/main" id="{00000000-0008-0000-0400-000088060000}"/>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213632"/>
    <xdr:sp macro="" textlink="">
      <xdr:nvSpPr>
        <xdr:cNvPr id="1673" name="Text Box 15">
          <a:extLst>
            <a:ext uri="{FF2B5EF4-FFF2-40B4-BE49-F238E27FC236}">
              <a16:creationId xmlns:a16="http://schemas.microsoft.com/office/drawing/2014/main" id="{00000000-0008-0000-0400-000089060000}"/>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331"/>
    <xdr:sp macro="" textlink="">
      <xdr:nvSpPr>
        <xdr:cNvPr id="1674" name="Text Box 15">
          <a:extLst>
            <a:ext uri="{FF2B5EF4-FFF2-40B4-BE49-F238E27FC236}">
              <a16:creationId xmlns:a16="http://schemas.microsoft.com/office/drawing/2014/main" id="{00000000-0008-0000-0400-00008A060000}"/>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1675" name="Text Box 15">
          <a:extLst>
            <a:ext uri="{FF2B5EF4-FFF2-40B4-BE49-F238E27FC236}">
              <a16:creationId xmlns:a16="http://schemas.microsoft.com/office/drawing/2014/main" id="{00000000-0008-0000-0400-00008B060000}"/>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76" name="Text Box 16">
          <a:extLst>
            <a:ext uri="{FF2B5EF4-FFF2-40B4-BE49-F238E27FC236}">
              <a16:creationId xmlns:a16="http://schemas.microsoft.com/office/drawing/2014/main" id="{00000000-0008-0000-0400-00008C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77" name="Text Box 17">
          <a:extLst>
            <a:ext uri="{FF2B5EF4-FFF2-40B4-BE49-F238E27FC236}">
              <a16:creationId xmlns:a16="http://schemas.microsoft.com/office/drawing/2014/main" id="{00000000-0008-0000-0400-00008D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78" name="Text Box 18">
          <a:extLst>
            <a:ext uri="{FF2B5EF4-FFF2-40B4-BE49-F238E27FC236}">
              <a16:creationId xmlns:a16="http://schemas.microsoft.com/office/drawing/2014/main" id="{00000000-0008-0000-0400-00008E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79" name="Text Box 19">
          <a:extLst>
            <a:ext uri="{FF2B5EF4-FFF2-40B4-BE49-F238E27FC236}">
              <a16:creationId xmlns:a16="http://schemas.microsoft.com/office/drawing/2014/main" id="{00000000-0008-0000-0400-00008F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80" name="Text Box 16">
          <a:extLst>
            <a:ext uri="{FF2B5EF4-FFF2-40B4-BE49-F238E27FC236}">
              <a16:creationId xmlns:a16="http://schemas.microsoft.com/office/drawing/2014/main" id="{00000000-0008-0000-0400-000090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81" name="Text Box 17">
          <a:extLst>
            <a:ext uri="{FF2B5EF4-FFF2-40B4-BE49-F238E27FC236}">
              <a16:creationId xmlns:a16="http://schemas.microsoft.com/office/drawing/2014/main" id="{00000000-0008-0000-0400-000091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82" name="Text Box 18">
          <a:extLst>
            <a:ext uri="{FF2B5EF4-FFF2-40B4-BE49-F238E27FC236}">
              <a16:creationId xmlns:a16="http://schemas.microsoft.com/office/drawing/2014/main" id="{00000000-0008-0000-0400-000092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83" name="Text Box 19">
          <a:extLst>
            <a:ext uri="{FF2B5EF4-FFF2-40B4-BE49-F238E27FC236}">
              <a16:creationId xmlns:a16="http://schemas.microsoft.com/office/drawing/2014/main" id="{00000000-0008-0000-0400-000093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1684" name="Text Box 16">
          <a:extLst>
            <a:ext uri="{FF2B5EF4-FFF2-40B4-BE49-F238E27FC236}">
              <a16:creationId xmlns:a16="http://schemas.microsoft.com/office/drawing/2014/main" id="{00000000-0008-0000-0400-00009406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1685" name="Text Box 17">
          <a:extLst>
            <a:ext uri="{FF2B5EF4-FFF2-40B4-BE49-F238E27FC236}">
              <a16:creationId xmlns:a16="http://schemas.microsoft.com/office/drawing/2014/main" id="{00000000-0008-0000-0400-00009506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1686" name="Text Box 18">
          <a:extLst>
            <a:ext uri="{FF2B5EF4-FFF2-40B4-BE49-F238E27FC236}">
              <a16:creationId xmlns:a16="http://schemas.microsoft.com/office/drawing/2014/main" id="{00000000-0008-0000-0400-00009606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1687" name="Text Box 19">
          <a:extLst>
            <a:ext uri="{FF2B5EF4-FFF2-40B4-BE49-F238E27FC236}">
              <a16:creationId xmlns:a16="http://schemas.microsoft.com/office/drawing/2014/main" id="{00000000-0008-0000-0400-00009706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444014"/>
    <xdr:sp macro="" textlink="">
      <xdr:nvSpPr>
        <xdr:cNvPr id="1688" name="Text Box 15">
          <a:extLst>
            <a:ext uri="{FF2B5EF4-FFF2-40B4-BE49-F238E27FC236}">
              <a16:creationId xmlns:a16="http://schemas.microsoft.com/office/drawing/2014/main" id="{00000000-0008-0000-0400-000098060000}"/>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89" name="Text Box 16">
          <a:extLst>
            <a:ext uri="{FF2B5EF4-FFF2-40B4-BE49-F238E27FC236}">
              <a16:creationId xmlns:a16="http://schemas.microsoft.com/office/drawing/2014/main" id="{00000000-0008-0000-0400-000099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90" name="Text Box 17">
          <a:extLst>
            <a:ext uri="{FF2B5EF4-FFF2-40B4-BE49-F238E27FC236}">
              <a16:creationId xmlns:a16="http://schemas.microsoft.com/office/drawing/2014/main" id="{00000000-0008-0000-0400-00009A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91" name="Text Box 18">
          <a:extLst>
            <a:ext uri="{FF2B5EF4-FFF2-40B4-BE49-F238E27FC236}">
              <a16:creationId xmlns:a16="http://schemas.microsoft.com/office/drawing/2014/main" id="{00000000-0008-0000-0400-00009B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1692" name="Text Box 19">
          <a:extLst>
            <a:ext uri="{FF2B5EF4-FFF2-40B4-BE49-F238E27FC236}">
              <a16:creationId xmlns:a16="http://schemas.microsoft.com/office/drawing/2014/main" id="{00000000-0008-0000-0400-00009C06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442269"/>
    <xdr:sp macro="" textlink="">
      <xdr:nvSpPr>
        <xdr:cNvPr id="1693" name="Text Box 15">
          <a:extLst>
            <a:ext uri="{FF2B5EF4-FFF2-40B4-BE49-F238E27FC236}">
              <a16:creationId xmlns:a16="http://schemas.microsoft.com/office/drawing/2014/main" id="{00000000-0008-0000-0400-00009D060000}"/>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94" name="Text Box 16">
          <a:extLst>
            <a:ext uri="{FF2B5EF4-FFF2-40B4-BE49-F238E27FC236}">
              <a16:creationId xmlns:a16="http://schemas.microsoft.com/office/drawing/2014/main" id="{00000000-0008-0000-0400-00009E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95" name="Text Box 17">
          <a:extLst>
            <a:ext uri="{FF2B5EF4-FFF2-40B4-BE49-F238E27FC236}">
              <a16:creationId xmlns:a16="http://schemas.microsoft.com/office/drawing/2014/main" id="{00000000-0008-0000-0400-00009F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1696" name="Text Box 18">
          <a:extLst>
            <a:ext uri="{FF2B5EF4-FFF2-40B4-BE49-F238E27FC236}">
              <a16:creationId xmlns:a16="http://schemas.microsoft.com/office/drawing/2014/main" id="{00000000-0008-0000-0400-0000A006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697" name="Text Box 16">
          <a:extLst>
            <a:ext uri="{FF2B5EF4-FFF2-40B4-BE49-F238E27FC236}">
              <a16:creationId xmlns:a16="http://schemas.microsoft.com/office/drawing/2014/main" id="{00000000-0008-0000-0400-0000A1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698" name="Text Box 17">
          <a:extLst>
            <a:ext uri="{FF2B5EF4-FFF2-40B4-BE49-F238E27FC236}">
              <a16:creationId xmlns:a16="http://schemas.microsoft.com/office/drawing/2014/main" id="{00000000-0008-0000-0400-0000A2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699" name="Text Box 18">
          <a:extLst>
            <a:ext uri="{FF2B5EF4-FFF2-40B4-BE49-F238E27FC236}">
              <a16:creationId xmlns:a16="http://schemas.microsoft.com/office/drawing/2014/main" id="{00000000-0008-0000-0400-0000A3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700" name="Text Box 19">
          <a:extLst>
            <a:ext uri="{FF2B5EF4-FFF2-40B4-BE49-F238E27FC236}">
              <a16:creationId xmlns:a16="http://schemas.microsoft.com/office/drawing/2014/main" id="{00000000-0008-0000-0400-0000A4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701" name="Text Box 16">
          <a:extLst>
            <a:ext uri="{FF2B5EF4-FFF2-40B4-BE49-F238E27FC236}">
              <a16:creationId xmlns:a16="http://schemas.microsoft.com/office/drawing/2014/main" id="{00000000-0008-0000-0400-0000A5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702" name="Text Box 17">
          <a:extLst>
            <a:ext uri="{FF2B5EF4-FFF2-40B4-BE49-F238E27FC236}">
              <a16:creationId xmlns:a16="http://schemas.microsoft.com/office/drawing/2014/main" id="{00000000-0008-0000-0400-0000A6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703" name="Text Box 18">
          <a:extLst>
            <a:ext uri="{FF2B5EF4-FFF2-40B4-BE49-F238E27FC236}">
              <a16:creationId xmlns:a16="http://schemas.microsoft.com/office/drawing/2014/main" id="{00000000-0008-0000-0400-0000A7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1704" name="Text Box 19">
          <a:extLst>
            <a:ext uri="{FF2B5EF4-FFF2-40B4-BE49-F238E27FC236}">
              <a16:creationId xmlns:a16="http://schemas.microsoft.com/office/drawing/2014/main" id="{00000000-0008-0000-0400-0000A806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05" name="Text Box 16">
          <a:extLst>
            <a:ext uri="{FF2B5EF4-FFF2-40B4-BE49-F238E27FC236}">
              <a16:creationId xmlns:a16="http://schemas.microsoft.com/office/drawing/2014/main" id="{00000000-0008-0000-0400-0000A9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06" name="Text Box 17">
          <a:extLst>
            <a:ext uri="{FF2B5EF4-FFF2-40B4-BE49-F238E27FC236}">
              <a16:creationId xmlns:a16="http://schemas.microsoft.com/office/drawing/2014/main" id="{00000000-0008-0000-0400-0000AA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07" name="Text Box 18">
          <a:extLst>
            <a:ext uri="{FF2B5EF4-FFF2-40B4-BE49-F238E27FC236}">
              <a16:creationId xmlns:a16="http://schemas.microsoft.com/office/drawing/2014/main" id="{00000000-0008-0000-0400-0000AB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08" name="Text Box 19">
          <a:extLst>
            <a:ext uri="{FF2B5EF4-FFF2-40B4-BE49-F238E27FC236}">
              <a16:creationId xmlns:a16="http://schemas.microsoft.com/office/drawing/2014/main" id="{00000000-0008-0000-0400-0000AC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448496"/>
    <xdr:sp macro="" textlink="">
      <xdr:nvSpPr>
        <xdr:cNvPr id="1709" name="Text Box 15">
          <a:extLst>
            <a:ext uri="{FF2B5EF4-FFF2-40B4-BE49-F238E27FC236}">
              <a16:creationId xmlns:a16="http://schemas.microsoft.com/office/drawing/2014/main" id="{00000000-0008-0000-0400-0000AD060000}"/>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10" name="Text Box 16">
          <a:extLst>
            <a:ext uri="{FF2B5EF4-FFF2-40B4-BE49-F238E27FC236}">
              <a16:creationId xmlns:a16="http://schemas.microsoft.com/office/drawing/2014/main" id="{00000000-0008-0000-0400-0000AE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11" name="Text Box 17">
          <a:extLst>
            <a:ext uri="{FF2B5EF4-FFF2-40B4-BE49-F238E27FC236}">
              <a16:creationId xmlns:a16="http://schemas.microsoft.com/office/drawing/2014/main" id="{00000000-0008-0000-0400-0000AF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12" name="Text Box 18">
          <a:extLst>
            <a:ext uri="{FF2B5EF4-FFF2-40B4-BE49-F238E27FC236}">
              <a16:creationId xmlns:a16="http://schemas.microsoft.com/office/drawing/2014/main" id="{00000000-0008-0000-0400-0000B0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13" name="Text Box 19">
          <a:extLst>
            <a:ext uri="{FF2B5EF4-FFF2-40B4-BE49-F238E27FC236}">
              <a16:creationId xmlns:a16="http://schemas.microsoft.com/office/drawing/2014/main" id="{00000000-0008-0000-0400-0000B1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1714" name="Text Box 15">
          <a:extLst>
            <a:ext uri="{FF2B5EF4-FFF2-40B4-BE49-F238E27FC236}">
              <a16:creationId xmlns:a16="http://schemas.microsoft.com/office/drawing/2014/main" id="{00000000-0008-0000-0400-0000B2060000}"/>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1715" name="Text Box 16">
          <a:extLst>
            <a:ext uri="{FF2B5EF4-FFF2-40B4-BE49-F238E27FC236}">
              <a16:creationId xmlns:a16="http://schemas.microsoft.com/office/drawing/2014/main" id="{00000000-0008-0000-0400-0000B306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1716" name="Text Box 17">
          <a:extLst>
            <a:ext uri="{FF2B5EF4-FFF2-40B4-BE49-F238E27FC236}">
              <a16:creationId xmlns:a16="http://schemas.microsoft.com/office/drawing/2014/main" id="{00000000-0008-0000-0400-0000B406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1717" name="Text Box 18">
          <a:extLst>
            <a:ext uri="{FF2B5EF4-FFF2-40B4-BE49-F238E27FC236}">
              <a16:creationId xmlns:a16="http://schemas.microsoft.com/office/drawing/2014/main" id="{00000000-0008-0000-0400-0000B506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1718" name="Text Box 19">
          <a:extLst>
            <a:ext uri="{FF2B5EF4-FFF2-40B4-BE49-F238E27FC236}">
              <a16:creationId xmlns:a16="http://schemas.microsoft.com/office/drawing/2014/main" id="{00000000-0008-0000-0400-0000B606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1719" name="Text Box 15">
          <a:extLst>
            <a:ext uri="{FF2B5EF4-FFF2-40B4-BE49-F238E27FC236}">
              <a16:creationId xmlns:a16="http://schemas.microsoft.com/office/drawing/2014/main" id="{00000000-0008-0000-0400-0000B7060000}"/>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014"/>
    <xdr:sp macro="" textlink="">
      <xdr:nvSpPr>
        <xdr:cNvPr id="1720" name="Text Box 15">
          <a:extLst>
            <a:ext uri="{FF2B5EF4-FFF2-40B4-BE49-F238E27FC236}">
              <a16:creationId xmlns:a16="http://schemas.microsoft.com/office/drawing/2014/main" id="{00000000-0008-0000-0400-0000B8060000}"/>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21" name="Text Box 16">
          <a:extLst>
            <a:ext uri="{FF2B5EF4-FFF2-40B4-BE49-F238E27FC236}">
              <a16:creationId xmlns:a16="http://schemas.microsoft.com/office/drawing/2014/main" id="{00000000-0008-0000-0400-0000B9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22" name="Text Box 17">
          <a:extLst>
            <a:ext uri="{FF2B5EF4-FFF2-40B4-BE49-F238E27FC236}">
              <a16:creationId xmlns:a16="http://schemas.microsoft.com/office/drawing/2014/main" id="{00000000-0008-0000-0400-0000BA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23" name="Text Box 18">
          <a:extLst>
            <a:ext uri="{FF2B5EF4-FFF2-40B4-BE49-F238E27FC236}">
              <a16:creationId xmlns:a16="http://schemas.microsoft.com/office/drawing/2014/main" id="{00000000-0008-0000-0400-0000BB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1724" name="Text Box 19">
          <a:extLst>
            <a:ext uri="{FF2B5EF4-FFF2-40B4-BE49-F238E27FC236}">
              <a16:creationId xmlns:a16="http://schemas.microsoft.com/office/drawing/2014/main" id="{00000000-0008-0000-0400-0000BC06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213632"/>
    <xdr:sp macro="" textlink="">
      <xdr:nvSpPr>
        <xdr:cNvPr id="1725" name="Text Box 15">
          <a:extLst>
            <a:ext uri="{FF2B5EF4-FFF2-40B4-BE49-F238E27FC236}">
              <a16:creationId xmlns:a16="http://schemas.microsoft.com/office/drawing/2014/main" id="{00000000-0008-0000-0400-0000BD060000}"/>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444331"/>
    <xdr:sp macro="" textlink="">
      <xdr:nvSpPr>
        <xdr:cNvPr id="1726" name="Text Box 15">
          <a:extLst>
            <a:ext uri="{FF2B5EF4-FFF2-40B4-BE49-F238E27FC236}">
              <a16:creationId xmlns:a16="http://schemas.microsoft.com/office/drawing/2014/main" id="{00000000-0008-0000-0400-0000BE060000}"/>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1727" name="Text Box 15">
          <a:extLst>
            <a:ext uri="{FF2B5EF4-FFF2-40B4-BE49-F238E27FC236}">
              <a16:creationId xmlns:a16="http://schemas.microsoft.com/office/drawing/2014/main" id="{00000000-0008-0000-0400-0000BF060000}"/>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28" name="Text Box 16">
          <a:extLst>
            <a:ext uri="{FF2B5EF4-FFF2-40B4-BE49-F238E27FC236}">
              <a16:creationId xmlns:a16="http://schemas.microsoft.com/office/drawing/2014/main" id="{00000000-0008-0000-0400-0000C0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29" name="Text Box 17">
          <a:extLst>
            <a:ext uri="{FF2B5EF4-FFF2-40B4-BE49-F238E27FC236}">
              <a16:creationId xmlns:a16="http://schemas.microsoft.com/office/drawing/2014/main" id="{00000000-0008-0000-0400-0000C1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1730" name="Text Box 18">
          <a:extLst>
            <a:ext uri="{FF2B5EF4-FFF2-40B4-BE49-F238E27FC236}">
              <a16:creationId xmlns:a16="http://schemas.microsoft.com/office/drawing/2014/main" id="{00000000-0008-0000-0400-0000C206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213632"/>
    <xdr:sp macro="" textlink="">
      <xdr:nvSpPr>
        <xdr:cNvPr id="1731" name="Text Box 15">
          <a:extLst>
            <a:ext uri="{FF2B5EF4-FFF2-40B4-BE49-F238E27FC236}">
              <a16:creationId xmlns:a16="http://schemas.microsoft.com/office/drawing/2014/main" id="{00000000-0008-0000-0400-0000C3060000}"/>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2" name="Text Box 16">
          <a:extLst>
            <a:ext uri="{FF2B5EF4-FFF2-40B4-BE49-F238E27FC236}">
              <a16:creationId xmlns:a16="http://schemas.microsoft.com/office/drawing/2014/main" id="{00000000-0008-0000-0400-0000C4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3" name="Text Box 17">
          <a:extLst>
            <a:ext uri="{FF2B5EF4-FFF2-40B4-BE49-F238E27FC236}">
              <a16:creationId xmlns:a16="http://schemas.microsoft.com/office/drawing/2014/main" id="{00000000-0008-0000-0400-0000C5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4" name="Text Box 18">
          <a:extLst>
            <a:ext uri="{FF2B5EF4-FFF2-40B4-BE49-F238E27FC236}">
              <a16:creationId xmlns:a16="http://schemas.microsoft.com/office/drawing/2014/main" id="{00000000-0008-0000-0400-0000C6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5" name="Text Box 19">
          <a:extLst>
            <a:ext uri="{FF2B5EF4-FFF2-40B4-BE49-F238E27FC236}">
              <a16:creationId xmlns:a16="http://schemas.microsoft.com/office/drawing/2014/main" id="{00000000-0008-0000-0400-0000C7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6" name="Text Box 16">
          <a:extLst>
            <a:ext uri="{FF2B5EF4-FFF2-40B4-BE49-F238E27FC236}">
              <a16:creationId xmlns:a16="http://schemas.microsoft.com/office/drawing/2014/main" id="{00000000-0008-0000-0400-0000C8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7" name="Text Box 17">
          <a:extLst>
            <a:ext uri="{FF2B5EF4-FFF2-40B4-BE49-F238E27FC236}">
              <a16:creationId xmlns:a16="http://schemas.microsoft.com/office/drawing/2014/main" id="{00000000-0008-0000-0400-0000C9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8" name="Text Box 18">
          <a:extLst>
            <a:ext uri="{FF2B5EF4-FFF2-40B4-BE49-F238E27FC236}">
              <a16:creationId xmlns:a16="http://schemas.microsoft.com/office/drawing/2014/main" id="{00000000-0008-0000-0400-0000CA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1739" name="Text Box 19">
          <a:extLst>
            <a:ext uri="{FF2B5EF4-FFF2-40B4-BE49-F238E27FC236}">
              <a16:creationId xmlns:a16="http://schemas.microsoft.com/office/drawing/2014/main" id="{00000000-0008-0000-0400-0000CB06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40" name="Text Box 16">
          <a:extLst>
            <a:ext uri="{FF2B5EF4-FFF2-40B4-BE49-F238E27FC236}">
              <a16:creationId xmlns:a16="http://schemas.microsoft.com/office/drawing/2014/main" id="{00000000-0008-0000-0400-0000CC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41" name="Text Box 17">
          <a:extLst>
            <a:ext uri="{FF2B5EF4-FFF2-40B4-BE49-F238E27FC236}">
              <a16:creationId xmlns:a16="http://schemas.microsoft.com/office/drawing/2014/main" id="{00000000-0008-0000-0400-0000CD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42" name="Text Box 18">
          <a:extLst>
            <a:ext uri="{FF2B5EF4-FFF2-40B4-BE49-F238E27FC236}">
              <a16:creationId xmlns:a16="http://schemas.microsoft.com/office/drawing/2014/main" id="{00000000-0008-0000-0400-0000CE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43" name="Text Box 19">
          <a:extLst>
            <a:ext uri="{FF2B5EF4-FFF2-40B4-BE49-F238E27FC236}">
              <a16:creationId xmlns:a16="http://schemas.microsoft.com/office/drawing/2014/main" id="{00000000-0008-0000-0400-0000CF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44" name="Text Box 16">
          <a:extLst>
            <a:ext uri="{FF2B5EF4-FFF2-40B4-BE49-F238E27FC236}">
              <a16:creationId xmlns:a16="http://schemas.microsoft.com/office/drawing/2014/main" id="{00000000-0008-0000-0400-0000D0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45" name="Text Box 17">
          <a:extLst>
            <a:ext uri="{FF2B5EF4-FFF2-40B4-BE49-F238E27FC236}">
              <a16:creationId xmlns:a16="http://schemas.microsoft.com/office/drawing/2014/main" id="{00000000-0008-0000-0400-0000D1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46" name="Text Box 18">
          <a:extLst>
            <a:ext uri="{FF2B5EF4-FFF2-40B4-BE49-F238E27FC236}">
              <a16:creationId xmlns:a16="http://schemas.microsoft.com/office/drawing/2014/main" id="{00000000-0008-0000-0400-0000D2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47" name="Text Box 19">
          <a:extLst>
            <a:ext uri="{FF2B5EF4-FFF2-40B4-BE49-F238E27FC236}">
              <a16:creationId xmlns:a16="http://schemas.microsoft.com/office/drawing/2014/main" id="{00000000-0008-0000-0400-0000D3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48" name="Text Box 16">
          <a:extLst>
            <a:ext uri="{FF2B5EF4-FFF2-40B4-BE49-F238E27FC236}">
              <a16:creationId xmlns:a16="http://schemas.microsoft.com/office/drawing/2014/main" id="{00000000-0008-0000-0400-0000D406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49" name="Text Box 17">
          <a:extLst>
            <a:ext uri="{FF2B5EF4-FFF2-40B4-BE49-F238E27FC236}">
              <a16:creationId xmlns:a16="http://schemas.microsoft.com/office/drawing/2014/main" id="{00000000-0008-0000-0400-0000D506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50" name="Text Box 18">
          <a:extLst>
            <a:ext uri="{FF2B5EF4-FFF2-40B4-BE49-F238E27FC236}">
              <a16:creationId xmlns:a16="http://schemas.microsoft.com/office/drawing/2014/main" id="{00000000-0008-0000-0400-0000D606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51" name="Text Box 19">
          <a:extLst>
            <a:ext uri="{FF2B5EF4-FFF2-40B4-BE49-F238E27FC236}">
              <a16:creationId xmlns:a16="http://schemas.microsoft.com/office/drawing/2014/main" id="{00000000-0008-0000-0400-0000D706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752" name="Text Box 15">
          <a:extLst>
            <a:ext uri="{FF2B5EF4-FFF2-40B4-BE49-F238E27FC236}">
              <a16:creationId xmlns:a16="http://schemas.microsoft.com/office/drawing/2014/main" id="{00000000-0008-0000-0400-0000D8060000}"/>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53" name="Text Box 16">
          <a:extLst>
            <a:ext uri="{FF2B5EF4-FFF2-40B4-BE49-F238E27FC236}">
              <a16:creationId xmlns:a16="http://schemas.microsoft.com/office/drawing/2014/main" id="{00000000-0008-0000-0400-0000D9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54" name="Text Box 17">
          <a:extLst>
            <a:ext uri="{FF2B5EF4-FFF2-40B4-BE49-F238E27FC236}">
              <a16:creationId xmlns:a16="http://schemas.microsoft.com/office/drawing/2014/main" id="{00000000-0008-0000-0400-0000DA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55" name="Text Box 18">
          <a:extLst>
            <a:ext uri="{FF2B5EF4-FFF2-40B4-BE49-F238E27FC236}">
              <a16:creationId xmlns:a16="http://schemas.microsoft.com/office/drawing/2014/main" id="{00000000-0008-0000-0400-0000DB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56" name="Text Box 19">
          <a:extLst>
            <a:ext uri="{FF2B5EF4-FFF2-40B4-BE49-F238E27FC236}">
              <a16:creationId xmlns:a16="http://schemas.microsoft.com/office/drawing/2014/main" id="{00000000-0008-0000-0400-0000DC06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757" name="Text Box 15">
          <a:extLst>
            <a:ext uri="{FF2B5EF4-FFF2-40B4-BE49-F238E27FC236}">
              <a16:creationId xmlns:a16="http://schemas.microsoft.com/office/drawing/2014/main" id="{00000000-0008-0000-0400-0000DD060000}"/>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58" name="Text Box 16">
          <a:extLst>
            <a:ext uri="{FF2B5EF4-FFF2-40B4-BE49-F238E27FC236}">
              <a16:creationId xmlns:a16="http://schemas.microsoft.com/office/drawing/2014/main" id="{00000000-0008-0000-0400-0000DE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59" name="Text Box 17">
          <a:extLst>
            <a:ext uri="{FF2B5EF4-FFF2-40B4-BE49-F238E27FC236}">
              <a16:creationId xmlns:a16="http://schemas.microsoft.com/office/drawing/2014/main" id="{00000000-0008-0000-0400-0000DF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60" name="Text Box 18">
          <a:extLst>
            <a:ext uri="{FF2B5EF4-FFF2-40B4-BE49-F238E27FC236}">
              <a16:creationId xmlns:a16="http://schemas.microsoft.com/office/drawing/2014/main" id="{00000000-0008-0000-0400-0000E006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1" name="Text Box 16">
          <a:extLst>
            <a:ext uri="{FF2B5EF4-FFF2-40B4-BE49-F238E27FC236}">
              <a16:creationId xmlns:a16="http://schemas.microsoft.com/office/drawing/2014/main" id="{00000000-0008-0000-0400-0000E1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2" name="Text Box 17">
          <a:extLst>
            <a:ext uri="{FF2B5EF4-FFF2-40B4-BE49-F238E27FC236}">
              <a16:creationId xmlns:a16="http://schemas.microsoft.com/office/drawing/2014/main" id="{00000000-0008-0000-0400-0000E2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3" name="Text Box 18">
          <a:extLst>
            <a:ext uri="{FF2B5EF4-FFF2-40B4-BE49-F238E27FC236}">
              <a16:creationId xmlns:a16="http://schemas.microsoft.com/office/drawing/2014/main" id="{00000000-0008-0000-0400-0000E3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4" name="Text Box 19">
          <a:extLst>
            <a:ext uri="{FF2B5EF4-FFF2-40B4-BE49-F238E27FC236}">
              <a16:creationId xmlns:a16="http://schemas.microsoft.com/office/drawing/2014/main" id="{00000000-0008-0000-0400-0000E4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5" name="Text Box 16">
          <a:extLst>
            <a:ext uri="{FF2B5EF4-FFF2-40B4-BE49-F238E27FC236}">
              <a16:creationId xmlns:a16="http://schemas.microsoft.com/office/drawing/2014/main" id="{00000000-0008-0000-0400-0000E5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6" name="Text Box 17">
          <a:extLst>
            <a:ext uri="{FF2B5EF4-FFF2-40B4-BE49-F238E27FC236}">
              <a16:creationId xmlns:a16="http://schemas.microsoft.com/office/drawing/2014/main" id="{00000000-0008-0000-0400-0000E6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7" name="Text Box 18">
          <a:extLst>
            <a:ext uri="{FF2B5EF4-FFF2-40B4-BE49-F238E27FC236}">
              <a16:creationId xmlns:a16="http://schemas.microsoft.com/office/drawing/2014/main" id="{00000000-0008-0000-0400-0000E7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68" name="Text Box 19">
          <a:extLst>
            <a:ext uri="{FF2B5EF4-FFF2-40B4-BE49-F238E27FC236}">
              <a16:creationId xmlns:a16="http://schemas.microsoft.com/office/drawing/2014/main" id="{00000000-0008-0000-0400-0000E806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8496"/>
    <xdr:sp macro="" textlink="">
      <xdr:nvSpPr>
        <xdr:cNvPr id="1769" name="Text Box 15">
          <a:extLst>
            <a:ext uri="{FF2B5EF4-FFF2-40B4-BE49-F238E27FC236}">
              <a16:creationId xmlns:a16="http://schemas.microsoft.com/office/drawing/2014/main" id="{00000000-0008-0000-0400-0000E9060000}"/>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1770" name="Text Box 15">
          <a:extLst>
            <a:ext uri="{FF2B5EF4-FFF2-40B4-BE49-F238E27FC236}">
              <a16:creationId xmlns:a16="http://schemas.microsoft.com/office/drawing/2014/main" id="{00000000-0008-0000-0400-0000EA06000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1771" name="Text Box 15">
          <a:extLst>
            <a:ext uri="{FF2B5EF4-FFF2-40B4-BE49-F238E27FC236}">
              <a16:creationId xmlns:a16="http://schemas.microsoft.com/office/drawing/2014/main" id="{00000000-0008-0000-0400-0000EB060000}"/>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213632"/>
    <xdr:sp macro="" textlink="">
      <xdr:nvSpPr>
        <xdr:cNvPr id="1772" name="Text Box 15">
          <a:extLst>
            <a:ext uri="{FF2B5EF4-FFF2-40B4-BE49-F238E27FC236}">
              <a16:creationId xmlns:a16="http://schemas.microsoft.com/office/drawing/2014/main" id="{00000000-0008-0000-0400-0000EC060000}"/>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331"/>
    <xdr:sp macro="" textlink="">
      <xdr:nvSpPr>
        <xdr:cNvPr id="1773" name="Text Box 15">
          <a:extLst>
            <a:ext uri="{FF2B5EF4-FFF2-40B4-BE49-F238E27FC236}">
              <a16:creationId xmlns:a16="http://schemas.microsoft.com/office/drawing/2014/main" id="{00000000-0008-0000-0400-0000ED060000}"/>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213632"/>
    <xdr:sp macro="" textlink="">
      <xdr:nvSpPr>
        <xdr:cNvPr id="1774" name="Text Box 15">
          <a:extLst>
            <a:ext uri="{FF2B5EF4-FFF2-40B4-BE49-F238E27FC236}">
              <a16:creationId xmlns:a16="http://schemas.microsoft.com/office/drawing/2014/main" id="{00000000-0008-0000-0400-0000EE060000}"/>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75" name="Text Box 16">
          <a:extLst>
            <a:ext uri="{FF2B5EF4-FFF2-40B4-BE49-F238E27FC236}">
              <a16:creationId xmlns:a16="http://schemas.microsoft.com/office/drawing/2014/main" id="{00000000-0008-0000-0400-0000EF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76" name="Text Box 17">
          <a:extLst>
            <a:ext uri="{FF2B5EF4-FFF2-40B4-BE49-F238E27FC236}">
              <a16:creationId xmlns:a16="http://schemas.microsoft.com/office/drawing/2014/main" id="{00000000-0008-0000-0400-0000F0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77" name="Text Box 18">
          <a:extLst>
            <a:ext uri="{FF2B5EF4-FFF2-40B4-BE49-F238E27FC236}">
              <a16:creationId xmlns:a16="http://schemas.microsoft.com/office/drawing/2014/main" id="{00000000-0008-0000-0400-0000F1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78" name="Text Box 19">
          <a:extLst>
            <a:ext uri="{FF2B5EF4-FFF2-40B4-BE49-F238E27FC236}">
              <a16:creationId xmlns:a16="http://schemas.microsoft.com/office/drawing/2014/main" id="{00000000-0008-0000-0400-0000F2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79" name="Text Box 16">
          <a:extLst>
            <a:ext uri="{FF2B5EF4-FFF2-40B4-BE49-F238E27FC236}">
              <a16:creationId xmlns:a16="http://schemas.microsoft.com/office/drawing/2014/main" id="{00000000-0008-0000-0400-0000F306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80" name="Text Box 17">
          <a:extLst>
            <a:ext uri="{FF2B5EF4-FFF2-40B4-BE49-F238E27FC236}">
              <a16:creationId xmlns:a16="http://schemas.microsoft.com/office/drawing/2014/main" id="{00000000-0008-0000-0400-0000F406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81" name="Text Box 18">
          <a:extLst>
            <a:ext uri="{FF2B5EF4-FFF2-40B4-BE49-F238E27FC236}">
              <a16:creationId xmlns:a16="http://schemas.microsoft.com/office/drawing/2014/main" id="{00000000-0008-0000-0400-0000F506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82" name="Text Box 19">
          <a:extLst>
            <a:ext uri="{FF2B5EF4-FFF2-40B4-BE49-F238E27FC236}">
              <a16:creationId xmlns:a16="http://schemas.microsoft.com/office/drawing/2014/main" id="{00000000-0008-0000-0400-0000F606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83" name="Text Box 16">
          <a:extLst>
            <a:ext uri="{FF2B5EF4-FFF2-40B4-BE49-F238E27FC236}">
              <a16:creationId xmlns:a16="http://schemas.microsoft.com/office/drawing/2014/main" id="{00000000-0008-0000-0400-0000F706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84" name="Text Box 17">
          <a:extLst>
            <a:ext uri="{FF2B5EF4-FFF2-40B4-BE49-F238E27FC236}">
              <a16:creationId xmlns:a16="http://schemas.microsoft.com/office/drawing/2014/main" id="{00000000-0008-0000-0400-0000F806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85" name="Text Box 18">
          <a:extLst>
            <a:ext uri="{FF2B5EF4-FFF2-40B4-BE49-F238E27FC236}">
              <a16:creationId xmlns:a16="http://schemas.microsoft.com/office/drawing/2014/main" id="{00000000-0008-0000-0400-0000F906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786" name="Text Box 19">
          <a:extLst>
            <a:ext uri="{FF2B5EF4-FFF2-40B4-BE49-F238E27FC236}">
              <a16:creationId xmlns:a16="http://schemas.microsoft.com/office/drawing/2014/main" id="{00000000-0008-0000-0400-0000FA06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87" name="Text Box 16">
          <a:extLst>
            <a:ext uri="{FF2B5EF4-FFF2-40B4-BE49-F238E27FC236}">
              <a16:creationId xmlns:a16="http://schemas.microsoft.com/office/drawing/2014/main" id="{00000000-0008-0000-0400-0000FB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88" name="Text Box 17">
          <a:extLst>
            <a:ext uri="{FF2B5EF4-FFF2-40B4-BE49-F238E27FC236}">
              <a16:creationId xmlns:a16="http://schemas.microsoft.com/office/drawing/2014/main" id="{00000000-0008-0000-0400-0000FC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89" name="Text Box 18">
          <a:extLst>
            <a:ext uri="{FF2B5EF4-FFF2-40B4-BE49-F238E27FC236}">
              <a16:creationId xmlns:a16="http://schemas.microsoft.com/office/drawing/2014/main" id="{00000000-0008-0000-0400-0000FD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790" name="Text Box 19">
          <a:extLst>
            <a:ext uri="{FF2B5EF4-FFF2-40B4-BE49-F238E27FC236}">
              <a16:creationId xmlns:a16="http://schemas.microsoft.com/office/drawing/2014/main" id="{00000000-0008-0000-0400-0000FE06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91" name="Text Box 16">
          <a:extLst>
            <a:ext uri="{FF2B5EF4-FFF2-40B4-BE49-F238E27FC236}">
              <a16:creationId xmlns:a16="http://schemas.microsoft.com/office/drawing/2014/main" id="{00000000-0008-0000-0400-0000FF06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92" name="Text Box 17">
          <a:extLst>
            <a:ext uri="{FF2B5EF4-FFF2-40B4-BE49-F238E27FC236}">
              <a16:creationId xmlns:a16="http://schemas.microsoft.com/office/drawing/2014/main" id="{00000000-0008-0000-0400-000000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793" name="Text Box 18">
          <a:extLst>
            <a:ext uri="{FF2B5EF4-FFF2-40B4-BE49-F238E27FC236}">
              <a16:creationId xmlns:a16="http://schemas.microsoft.com/office/drawing/2014/main" id="{00000000-0008-0000-0400-000001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94" name="Text Box 16">
          <a:extLst>
            <a:ext uri="{FF2B5EF4-FFF2-40B4-BE49-F238E27FC236}">
              <a16:creationId xmlns:a16="http://schemas.microsoft.com/office/drawing/2014/main" id="{00000000-0008-0000-0400-000002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95" name="Text Box 17">
          <a:extLst>
            <a:ext uri="{FF2B5EF4-FFF2-40B4-BE49-F238E27FC236}">
              <a16:creationId xmlns:a16="http://schemas.microsoft.com/office/drawing/2014/main" id="{00000000-0008-0000-0400-000003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96" name="Text Box 18">
          <a:extLst>
            <a:ext uri="{FF2B5EF4-FFF2-40B4-BE49-F238E27FC236}">
              <a16:creationId xmlns:a16="http://schemas.microsoft.com/office/drawing/2014/main" id="{00000000-0008-0000-0400-000004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97" name="Text Box 19">
          <a:extLst>
            <a:ext uri="{FF2B5EF4-FFF2-40B4-BE49-F238E27FC236}">
              <a16:creationId xmlns:a16="http://schemas.microsoft.com/office/drawing/2014/main" id="{00000000-0008-0000-0400-000005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98" name="Text Box 16">
          <a:extLst>
            <a:ext uri="{FF2B5EF4-FFF2-40B4-BE49-F238E27FC236}">
              <a16:creationId xmlns:a16="http://schemas.microsoft.com/office/drawing/2014/main" id="{00000000-0008-0000-0400-000006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799" name="Text Box 17">
          <a:extLst>
            <a:ext uri="{FF2B5EF4-FFF2-40B4-BE49-F238E27FC236}">
              <a16:creationId xmlns:a16="http://schemas.microsoft.com/office/drawing/2014/main" id="{00000000-0008-0000-0400-000007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800" name="Text Box 18">
          <a:extLst>
            <a:ext uri="{FF2B5EF4-FFF2-40B4-BE49-F238E27FC236}">
              <a16:creationId xmlns:a16="http://schemas.microsoft.com/office/drawing/2014/main" id="{00000000-0008-0000-0400-000008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801" name="Text Box 19">
          <a:extLst>
            <a:ext uri="{FF2B5EF4-FFF2-40B4-BE49-F238E27FC236}">
              <a16:creationId xmlns:a16="http://schemas.microsoft.com/office/drawing/2014/main" id="{00000000-0008-0000-0400-000009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02" name="Text Box 16">
          <a:extLst>
            <a:ext uri="{FF2B5EF4-FFF2-40B4-BE49-F238E27FC236}">
              <a16:creationId xmlns:a16="http://schemas.microsoft.com/office/drawing/2014/main" id="{00000000-0008-0000-0400-00000A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03" name="Text Box 17">
          <a:extLst>
            <a:ext uri="{FF2B5EF4-FFF2-40B4-BE49-F238E27FC236}">
              <a16:creationId xmlns:a16="http://schemas.microsoft.com/office/drawing/2014/main" id="{00000000-0008-0000-0400-00000B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04" name="Text Box 18">
          <a:extLst>
            <a:ext uri="{FF2B5EF4-FFF2-40B4-BE49-F238E27FC236}">
              <a16:creationId xmlns:a16="http://schemas.microsoft.com/office/drawing/2014/main" id="{00000000-0008-0000-0400-00000C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05" name="Text Box 19">
          <a:extLst>
            <a:ext uri="{FF2B5EF4-FFF2-40B4-BE49-F238E27FC236}">
              <a16:creationId xmlns:a16="http://schemas.microsoft.com/office/drawing/2014/main" id="{00000000-0008-0000-0400-00000D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61691"/>
    <xdr:sp macro="" textlink="">
      <xdr:nvSpPr>
        <xdr:cNvPr id="1806" name="Text Box 15">
          <a:extLst>
            <a:ext uri="{FF2B5EF4-FFF2-40B4-BE49-F238E27FC236}">
              <a16:creationId xmlns:a16="http://schemas.microsoft.com/office/drawing/2014/main" id="{00000000-0008-0000-0400-00000E070000}"/>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07" name="Text Box 16">
          <a:extLst>
            <a:ext uri="{FF2B5EF4-FFF2-40B4-BE49-F238E27FC236}">
              <a16:creationId xmlns:a16="http://schemas.microsoft.com/office/drawing/2014/main" id="{00000000-0008-0000-0400-00000F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08" name="Text Box 17">
          <a:extLst>
            <a:ext uri="{FF2B5EF4-FFF2-40B4-BE49-F238E27FC236}">
              <a16:creationId xmlns:a16="http://schemas.microsoft.com/office/drawing/2014/main" id="{00000000-0008-0000-0400-000010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09" name="Text Box 18">
          <a:extLst>
            <a:ext uri="{FF2B5EF4-FFF2-40B4-BE49-F238E27FC236}">
              <a16:creationId xmlns:a16="http://schemas.microsoft.com/office/drawing/2014/main" id="{00000000-0008-0000-0400-000011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10" name="Text Box 19">
          <a:extLst>
            <a:ext uri="{FF2B5EF4-FFF2-40B4-BE49-F238E27FC236}">
              <a16:creationId xmlns:a16="http://schemas.microsoft.com/office/drawing/2014/main" id="{00000000-0008-0000-0400-000012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1811" name="Text Box 15">
          <a:extLst>
            <a:ext uri="{FF2B5EF4-FFF2-40B4-BE49-F238E27FC236}">
              <a16:creationId xmlns:a16="http://schemas.microsoft.com/office/drawing/2014/main" id="{00000000-0008-0000-0400-000013070000}"/>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1812" name="Text Box 16">
          <a:extLst>
            <a:ext uri="{FF2B5EF4-FFF2-40B4-BE49-F238E27FC236}">
              <a16:creationId xmlns:a16="http://schemas.microsoft.com/office/drawing/2014/main" id="{00000000-0008-0000-0400-00001407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1813" name="Text Box 17">
          <a:extLst>
            <a:ext uri="{FF2B5EF4-FFF2-40B4-BE49-F238E27FC236}">
              <a16:creationId xmlns:a16="http://schemas.microsoft.com/office/drawing/2014/main" id="{00000000-0008-0000-0400-00001507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1814" name="Text Box 18">
          <a:extLst>
            <a:ext uri="{FF2B5EF4-FFF2-40B4-BE49-F238E27FC236}">
              <a16:creationId xmlns:a16="http://schemas.microsoft.com/office/drawing/2014/main" id="{00000000-0008-0000-0400-00001607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1815" name="Text Box 19">
          <a:extLst>
            <a:ext uri="{FF2B5EF4-FFF2-40B4-BE49-F238E27FC236}">
              <a16:creationId xmlns:a16="http://schemas.microsoft.com/office/drawing/2014/main" id="{00000000-0008-0000-0400-00001707000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442269"/>
    <xdr:sp macro="" textlink="">
      <xdr:nvSpPr>
        <xdr:cNvPr id="1816" name="Text Box 15">
          <a:extLst>
            <a:ext uri="{FF2B5EF4-FFF2-40B4-BE49-F238E27FC236}">
              <a16:creationId xmlns:a16="http://schemas.microsoft.com/office/drawing/2014/main" id="{00000000-0008-0000-0400-000018070000}"/>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44014"/>
    <xdr:sp macro="" textlink="">
      <xdr:nvSpPr>
        <xdr:cNvPr id="1817" name="Text Box 15">
          <a:extLst>
            <a:ext uri="{FF2B5EF4-FFF2-40B4-BE49-F238E27FC236}">
              <a16:creationId xmlns:a16="http://schemas.microsoft.com/office/drawing/2014/main" id="{00000000-0008-0000-0400-000019070000}"/>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18" name="Text Box 16">
          <a:extLst>
            <a:ext uri="{FF2B5EF4-FFF2-40B4-BE49-F238E27FC236}">
              <a16:creationId xmlns:a16="http://schemas.microsoft.com/office/drawing/2014/main" id="{00000000-0008-0000-0400-00001A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19" name="Text Box 17">
          <a:extLst>
            <a:ext uri="{FF2B5EF4-FFF2-40B4-BE49-F238E27FC236}">
              <a16:creationId xmlns:a16="http://schemas.microsoft.com/office/drawing/2014/main" id="{00000000-0008-0000-0400-00001B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20" name="Text Box 18">
          <a:extLst>
            <a:ext uri="{FF2B5EF4-FFF2-40B4-BE49-F238E27FC236}">
              <a16:creationId xmlns:a16="http://schemas.microsoft.com/office/drawing/2014/main" id="{00000000-0008-0000-0400-00001C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1821" name="Text Box 19">
          <a:extLst>
            <a:ext uri="{FF2B5EF4-FFF2-40B4-BE49-F238E27FC236}">
              <a16:creationId xmlns:a16="http://schemas.microsoft.com/office/drawing/2014/main" id="{00000000-0008-0000-0400-00001D070000}"/>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213632"/>
    <xdr:sp macro="" textlink="">
      <xdr:nvSpPr>
        <xdr:cNvPr id="1822" name="Text Box 15">
          <a:extLst>
            <a:ext uri="{FF2B5EF4-FFF2-40B4-BE49-F238E27FC236}">
              <a16:creationId xmlns:a16="http://schemas.microsoft.com/office/drawing/2014/main" id="{00000000-0008-0000-0400-00001E070000}"/>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44331"/>
    <xdr:sp macro="" textlink="">
      <xdr:nvSpPr>
        <xdr:cNvPr id="1823" name="Text Box 15">
          <a:extLst>
            <a:ext uri="{FF2B5EF4-FFF2-40B4-BE49-F238E27FC236}">
              <a16:creationId xmlns:a16="http://schemas.microsoft.com/office/drawing/2014/main" id="{00000000-0008-0000-0400-00001F070000}"/>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1824" name="Text Box 15">
          <a:extLst>
            <a:ext uri="{FF2B5EF4-FFF2-40B4-BE49-F238E27FC236}">
              <a16:creationId xmlns:a16="http://schemas.microsoft.com/office/drawing/2014/main" id="{00000000-0008-0000-0400-000020070000}"/>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25" name="Text Box 16">
          <a:extLst>
            <a:ext uri="{FF2B5EF4-FFF2-40B4-BE49-F238E27FC236}">
              <a16:creationId xmlns:a16="http://schemas.microsoft.com/office/drawing/2014/main" id="{00000000-0008-0000-0400-000021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26" name="Text Box 17">
          <a:extLst>
            <a:ext uri="{FF2B5EF4-FFF2-40B4-BE49-F238E27FC236}">
              <a16:creationId xmlns:a16="http://schemas.microsoft.com/office/drawing/2014/main" id="{00000000-0008-0000-0400-000022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1827" name="Text Box 18">
          <a:extLst>
            <a:ext uri="{FF2B5EF4-FFF2-40B4-BE49-F238E27FC236}">
              <a16:creationId xmlns:a16="http://schemas.microsoft.com/office/drawing/2014/main" id="{00000000-0008-0000-0400-00002307000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213632"/>
    <xdr:sp macro="" textlink="">
      <xdr:nvSpPr>
        <xdr:cNvPr id="1828" name="Text Box 15">
          <a:extLst>
            <a:ext uri="{FF2B5EF4-FFF2-40B4-BE49-F238E27FC236}">
              <a16:creationId xmlns:a16="http://schemas.microsoft.com/office/drawing/2014/main" id="{00000000-0008-0000-0400-000024070000}"/>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29" name="Text Box 16">
          <a:extLst>
            <a:ext uri="{FF2B5EF4-FFF2-40B4-BE49-F238E27FC236}">
              <a16:creationId xmlns:a16="http://schemas.microsoft.com/office/drawing/2014/main" id="{00000000-0008-0000-0400-000025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0" name="Text Box 17">
          <a:extLst>
            <a:ext uri="{FF2B5EF4-FFF2-40B4-BE49-F238E27FC236}">
              <a16:creationId xmlns:a16="http://schemas.microsoft.com/office/drawing/2014/main" id="{00000000-0008-0000-0400-000026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1" name="Text Box 18">
          <a:extLst>
            <a:ext uri="{FF2B5EF4-FFF2-40B4-BE49-F238E27FC236}">
              <a16:creationId xmlns:a16="http://schemas.microsoft.com/office/drawing/2014/main" id="{00000000-0008-0000-0400-000027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2" name="Text Box 19">
          <a:extLst>
            <a:ext uri="{FF2B5EF4-FFF2-40B4-BE49-F238E27FC236}">
              <a16:creationId xmlns:a16="http://schemas.microsoft.com/office/drawing/2014/main" id="{00000000-0008-0000-0400-000028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3" name="Text Box 16">
          <a:extLst>
            <a:ext uri="{FF2B5EF4-FFF2-40B4-BE49-F238E27FC236}">
              <a16:creationId xmlns:a16="http://schemas.microsoft.com/office/drawing/2014/main" id="{00000000-0008-0000-0400-000029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4" name="Text Box 17">
          <a:extLst>
            <a:ext uri="{FF2B5EF4-FFF2-40B4-BE49-F238E27FC236}">
              <a16:creationId xmlns:a16="http://schemas.microsoft.com/office/drawing/2014/main" id="{00000000-0008-0000-0400-00002A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5" name="Text Box 18">
          <a:extLst>
            <a:ext uri="{FF2B5EF4-FFF2-40B4-BE49-F238E27FC236}">
              <a16:creationId xmlns:a16="http://schemas.microsoft.com/office/drawing/2014/main" id="{00000000-0008-0000-0400-00002B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1836" name="Text Box 19">
          <a:extLst>
            <a:ext uri="{FF2B5EF4-FFF2-40B4-BE49-F238E27FC236}">
              <a16:creationId xmlns:a16="http://schemas.microsoft.com/office/drawing/2014/main" id="{00000000-0008-0000-0400-00002C070000}"/>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37" name="Text Box 16">
          <a:extLst>
            <a:ext uri="{FF2B5EF4-FFF2-40B4-BE49-F238E27FC236}">
              <a16:creationId xmlns:a16="http://schemas.microsoft.com/office/drawing/2014/main" id="{00000000-0008-0000-0400-00002D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38" name="Text Box 17">
          <a:extLst>
            <a:ext uri="{FF2B5EF4-FFF2-40B4-BE49-F238E27FC236}">
              <a16:creationId xmlns:a16="http://schemas.microsoft.com/office/drawing/2014/main" id="{00000000-0008-0000-0400-00002E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39" name="Text Box 18">
          <a:extLst>
            <a:ext uri="{FF2B5EF4-FFF2-40B4-BE49-F238E27FC236}">
              <a16:creationId xmlns:a16="http://schemas.microsoft.com/office/drawing/2014/main" id="{00000000-0008-0000-0400-00002F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40" name="Text Box 19">
          <a:extLst>
            <a:ext uri="{FF2B5EF4-FFF2-40B4-BE49-F238E27FC236}">
              <a16:creationId xmlns:a16="http://schemas.microsoft.com/office/drawing/2014/main" id="{00000000-0008-0000-0400-000030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41" name="Text Box 16">
          <a:extLst>
            <a:ext uri="{FF2B5EF4-FFF2-40B4-BE49-F238E27FC236}">
              <a16:creationId xmlns:a16="http://schemas.microsoft.com/office/drawing/2014/main" id="{00000000-0008-0000-0400-000031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42" name="Text Box 17">
          <a:extLst>
            <a:ext uri="{FF2B5EF4-FFF2-40B4-BE49-F238E27FC236}">
              <a16:creationId xmlns:a16="http://schemas.microsoft.com/office/drawing/2014/main" id="{00000000-0008-0000-0400-000032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43" name="Text Box 18">
          <a:extLst>
            <a:ext uri="{FF2B5EF4-FFF2-40B4-BE49-F238E27FC236}">
              <a16:creationId xmlns:a16="http://schemas.microsoft.com/office/drawing/2014/main" id="{00000000-0008-0000-0400-000033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44" name="Text Box 19">
          <a:extLst>
            <a:ext uri="{FF2B5EF4-FFF2-40B4-BE49-F238E27FC236}">
              <a16:creationId xmlns:a16="http://schemas.microsoft.com/office/drawing/2014/main" id="{00000000-0008-0000-0400-000034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1845" name="Text Box 16">
          <a:extLst>
            <a:ext uri="{FF2B5EF4-FFF2-40B4-BE49-F238E27FC236}">
              <a16:creationId xmlns:a16="http://schemas.microsoft.com/office/drawing/2014/main" id="{00000000-0008-0000-0400-00003507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1846" name="Text Box 17">
          <a:extLst>
            <a:ext uri="{FF2B5EF4-FFF2-40B4-BE49-F238E27FC236}">
              <a16:creationId xmlns:a16="http://schemas.microsoft.com/office/drawing/2014/main" id="{00000000-0008-0000-0400-00003607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1847" name="Text Box 18">
          <a:extLst>
            <a:ext uri="{FF2B5EF4-FFF2-40B4-BE49-F238E27FC236}">
              <a16:creationId xmlns:a16="http://schemas.microsoft.com/office/drawing/2014/main" id="{00000000-0008-0000-0400-00003707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1848" name="Text Box 19">
          <a:extLst>
            <a:ext uri="{FF2B5EF4-FFF2-40B4-BE49-F238E27FC236}">
              <a16:creationId xmlns:a16="http://schemas.microsoft.com/office/drawing/2014/main" id="{00000000-0008-0000-0400-000038070000}"/>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014"/>
    <xdr:sp macro="" textlink="">
      <xdr:nvSpPr>
        <xdr:cNvPr id="1849" name="Text Box 15">
          <a:extLst>
            <a:ext uri="{FF2B5EF4-FFF2-40B4-BE49-F238E27FC236}">
              <a16:creationId xmlns:a16="http://schemas.microsoft.com/office/drawing/2014/main" id="{00000000-0008-0000-0400-000039070000}"/>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50" name="Text Box 16">
          <a:extLst>
            <a:ext uri="{FF2B5EF4-FFF2-40B4-BE49-F238E27FC236}">
              <a16:creationId xmlns:a16="http://schemas.microsoft.com/office/drawing/2014/main" id="{00000000-0008-0000-0400-00003A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51" name="Text Box 17">
          <a:extLst>
            <a:ext uri="{FF2B5EF4-FFF2-40B4-BE49-F238E27FC236}">
              <a16:creationId xmlns:a16="http://schemas.microsoft.com/office/drawing/2014/main" id="{00000000-0008-0000-0400-00003B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52" name="Text Box 18">
          <a:extLst>
            <a:ext uri="{FF2B5EF4-FFF2-40B4-BE49-F238E27FC236}">
              <a16:creationId xmlns:a16="http://schemas.microsoft.com/office/drawing/2014/main" id="{00000000-0008-0000-0400-00003C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1853" name="Text Box 19">
          <a:extLst>
            <a:ext uri="{FF2B5EF4-FFF2-40B4-BE49-F238E27FC236}">
              <a16:creationId xmlns:a16="http://schemas.microsoft.com/office/drawing/2014/main" id="{00000000-0008-0000-0400-00003D070000}"/>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854" name="Text Box 15">
          <a:extLst>
            <a:ext uri="{FF2B5EF4-FFF2-40B4-BE49-F238E27FC236}">
              <a16:creationId xmlns:a16="http://schemas.microsoft.com/office/drawing/2014/main" id="{00000000-0008-0000-0400-00003E07000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55" name="Text Box 16">
          <a:extLst>
            <a:ext uri="{FF2B5EF4-FFF2-40B4-BE49-F238E27FC236}">
              <a16:creationId xmlns:a16="http://schemas.microsoft.com/office/drawing/2014/main" id="{00000000-0008-0000-0400-00003F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56" name="Text Box 17">
          <a:extLst>
            <a:ext uri="{FF2B5EF4-FFF2-40B4-BE49-F238E27FC236}">
              <a16:creationId xmlns:a16="http://schemas.microsoft.com/office/drawing/2014/main" id="{00000000-0008-0000-0400-000040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1857" name="Text Box 18">
          <a:extLst>
            <a:ext uri="{FF2B5EF4-FFF2-40B4-BE49-F238E27FC236}">
              <a16:creationId xmlns:a16="http://schemas.microsoft.com/office/drawing/2014/main" id="{00000000-0008-0000-0400-00004107000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58" name="Text Box 16">
          <a:extLst>
            <a:ext uri="{FF2B5EF4-FFF2-40B4-BE49-F238E27FC236}">
              <a16:creationId xmlns:a16="http://schemas.microsoft.com/office/drawing/2014/main" id="{00000000-0008-0000-0400-000042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59" name="Text Box 17">
          <a:extLst>
            <a:ext uri="{FF2B5EF4-FFF2-40B4-BE49-F238E27FC236}">
              <a16:creationId xmlns:a16="http://schemas.microsoft.com/office/drawing/2014/main" id="{00000000-0008-0000-0400-000043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60" name="Text Box 18">
          <a:extLst>
            <a:ext uri="{FF2B5EF4-FFF2-40B4-BE49-F238E27FC236}">
              <a16:creationId xmlns:a16="http://schemas.microsoft.com/office/drawing/2014/main" id="{00000000-0008-0000-0400-000044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61" name="Text Box 19">
          <a:extLst>
            <a:ext uri="{FF2B5EF4-FFF2-40B4-BE49-F238E27FC236}">
              <a16:creationId xmlns:a16="http://schemas.microsoft.com/office/drawing/2014/main" id="{00000000-0008-0000-0400-000045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62" name="Text Box 16">
          <a:extLst>
            <a:ext uri="{FF2B5EF4-FFF2-40B4-BE49-F238E27FC236}">
              <a16:creationId xmlns:a16="http://schemas.microsoft.com/office/drawing/2014/main" id="{00000000-0008-0000-0400-000046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63" name="Text Box 17">
          <a:extLst>
            <a:ext uri="{FF2B5EF4-FFF2-40B4-BE49-F238E27FC236}">
              <a16:creationId xmlns:a16="http://schemas.microsoft.com/office/drawing/2014/main" id="{00000000-0008-0000-0400-000047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64" name="Text Box 18">
          <a:extLst>
            <a:ext uri="{FF2B5EF4-FFF2-40B4-BE49-F238E27FC236}">
              <a16:creationId xmlns:a16="http://schemas.microsoft.com/office/drawing/2014/main" id="{00000000-0008-0000-0400-000048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1865" name="Text Box 19">
          <a:extLst>
            <a:ext uri="{FF2B5EF4-FFF2-40B4-BE49-F238E27FC236}">
              <a16:creationId xmlns:a16="http://schemas.microsoft.com/office/drawing/2014/main" id="{00000000-0008-0000-0400-00004907000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8496"/>
    <xdr:sp macro="" textlink="">
      <xdr:nvSpPr>
        <xdr:cNvPr id="1866" name="Text Box 15">
          <a:extLst>
            <a:ext uri="{FF2B5EF4-FFF2-40B4-BE49-F238E27FC236}">
              <a16:creationId xmlns:a16="http://schemas.microsoft.com/office/drawing/2014/main" id="{00000000-0008-0000-0400-00004A070000}"/>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1867" name="Text Box 15">
          <a:extLst>
            <a:ext uri="{FF2B5EF4-FFF2-40B4-BE49-F238E27FC236}">
              <a16:creationId xmlns:a16="http://schemas.microsoft.com/office/drawing/2014/main" id="{00000000-0008-0000-0400-00004B070000}"/>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1868" name="Text Box 15">
          <a:extLst>
            <a:ext uri="{FF2B5EF4-FFF2-40B4-BE49-F238E27FC236}">
              <a16:creationId xmlns:a16="http://schemas.microsoft.com/office/drawing/2014/main" id="{00000000-0008-0000-0400-00004C070000}"/>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213632"/>
    <xdr:sp macro="" textlink="">
      <xdr:nvSpPr>
        <xdr:cNvPr id="1869" name="Text Box 15">
          <a:extLst>
            <a:ext uri="{FF2B5EF4-FFF2-40B4-BE49-F238E27FC236}">
              <a16:creationId xmlns:a16="http://schemas.microsoft.com/office/drawing/2014/main" id="{00000000-0008-0000-0400-00004D070000}"/>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331"/>
    <xdr:sp macro="" textlink="">
      <xdr:nvSpPr>
        <xdr:cNvPr id="1870" name="Text Box 15">
          <a:extLst>
            <a:ext uri="{FF2B5EF4-FFF2-40B4-BE49-F238E27FC236}">
              <a16:creationId xmlns:a16="http://schemas.microsoft.com/office/drawing/2014/main" id="{00000000-0008-0000-0400-00004E070000}"/>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213632"/>
    <xdr:sp macro="" textlink="">
      <xdr:nvSpPr>
        <xdr:cNvPr id="1871" name="Text Box 15">
          <a:extLst>
            <a:ext uri="{FF2B5EF4-FFF2-40B4-BE49-F238E27FC236}">
              <a16:creationId xmlns:a16="http://schemas.microsoft.com/office/drawing/2014/main" id="{00000000-0008-0000-0400-00004F070000}"/>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72" name="Text Box 16">
          <a:extLst>
            <a:ext uri="{FF2B5EF4-FFF2-40B4-BE49-F238E27FC236}">
              <a16:creationId xmlns:a16="http://schemas.microsoft.com/office/drawing/2014/main" id="{00000000-0008-0000-0400-000050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73" name="Text Box 17">
          <a:extLst>
            <a:ext uri="{FF2B5EF4-FFF2-40B4-BE49-F238E27FC236}">
              <a16:creationId xmlns:a16="http://schemas.microsoft.com/office/drawing/2014/main" id="{00000000-0008-0000-0400-000051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74" name="Text Box 18">
          <a:extLst>
            <a:ext uri="{FF2B5EF4-FFF2-40B4-BE49-F238E27FC236}">
              <a16:creationId xmlns:a16="http://schemas.microsoft.com/office/drawing/2014/main" id="{00000000-0008-0000-0400-000052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75" name="Text Box 19">
          <a:extLst>
            <a:ext uri="{FF2B5EF4-FFF2-40B4-BE49-F238E27FC236}">
              <a16:creationId xmlns:a16="http://schemas.microsoft.com/office/drawing/2014/main" id="{00000000-0008-0000-0400-000053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76" name="Text Box 16">
          <a:extLst>
            <a:ext uri="{FF2B5EF4-FFF2-40B4-BE49-F238E27FC236}">
              <a16:creationId xmlns:a16="http://schemas.microsoft.com/office/drawing/2014/main" id="{00000000-0008-0000-0400-000054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77" name="Text Box 17">
          <a:extLst>
            <a:ext uri="{FF2B5EF4-FFF2-40B4-BE49-F238E27FC236}">
              <a16:creationId xmlns:a16="http://schemas.microsoft.com/office/drawing/2014/main" id="{00000000-0008-0000-0400-000055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78" name="Text Box 18">
          <a:extLst>
            <a:ext uri="{FF2B5EF4-FFF2-40B4-BE49-F238E27FC236}">
              <a16:creationId xmlns:a16="http://schemas.microsoft.com/office/drawing/2014/main" id="{00000000-0008-0000-0400-000056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79" name="Text Box 19">
          <a:extLst>
            <a:ext uri="{FF2B5EF4-FFF2-40B4-BE49-F238E27FC236}">
              <a16:creationId xmlns:a16="http://schemas.microsoft.com/office/drawing/2014/main" id="{00000000-0008-0000-0400-000057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1880" name="Text Box 16">
          <a:extLst>
            <a:ext uri="{FF2B5EF4-FFF2-40B4-BE49-F238E27FC236}">
              <a16:creationId xmlns:a16="http://schemas.microsoft.com/office/drawing/2014/main" id="{00000000-0008-0000-0400-00005807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1881" name="Text Box 17">
          <a:extLst>
            <a:ext uri="{FF2B5EF4-FFF2-40B4-BE49-F238E27FC236}">
              <a16:creationId xmlns:a16="http://schemas.microsoft.com/office/drawing/2014/main" id="{00000000-0008-0000-0400-00005907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1882" name="Text Box 18">
          <a:extLst>
            <a:ext uri="{FF2B5EF4-FFF2-40B4-BE49-F238E27FC236}">
              <a16:creationId xmlns:a16="http://schemas.microsoft.com/office/drawing/2014/main" id="{00000000-0008-0000-0400-00005A07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1883" name="Text Box 19">
          <a:extLst>
            <a:ext uri="{FF2B5EF4-FFF2-40B4-BE49-F238E27FC236}">
              <a16:creationId xmlns:a16="http://schemas.microsoft.com/office/drawing/2014/main" id="{00000000-0008-0000-0400-00005B070000}"/>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014"/>
    <xdr:sp macro="" textlink="">
      <xdr:nvSpPr>
        <xdr:cNvPr id="1884" name="Text Box 15">
          <a:extLst>
            <a:ext uri="{FF2B5EF4-FFF2-40B4-BE49-F238E27FC236}">
              <a16:creationId xmlns:a16="http://schemas.microsoft.com/office/drawing/2014/main" id="{00000000-0008-0000-0400-00005C070000}"/>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85" name="Text Box 16">
          <a:extLst>
            <a:ext uri="{FF2B5EF4-FFF2-40B4-BE49-F238E27FC236}">
              <a16:creationId xmlns:a16="http://schemas.microsoft.com/office/drawing/2014/main" id="{00000000-0008-0000-0400-00005D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86" name="Text Box 17">
          <a:extLst>
            <a:ext uri="{FF2B5EF4-FFF2-40B4-BE49-F238E27FC236}">
              <a16:creationId xmlns:a16="http://schemas.microsoft.com/office/drawing/2014/main" id="{00000000-0008-0000-0400-00005E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87" name="Text Box 18">
          <a:extLst>
            <a:ext uri="{FF2B5EF4-FFF2-40B4-BE49-F238E27FC236}">
              <a16:creationId xmlns:a16="http://schemas.microsoft.com/office/drawing/2014/main" id="{00000000-0008-0000-0400-00005F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1888" name="Text Box 19">
          <a:extLst>
            <a:ext uri="{FF2B5EF4-FFF2-40B4-BE49-F238E27FC236}">
              <a16:creationId xmlns:a16="http://schemas.microsoft.com/office/drawing/2014/main" id="{00000000-0008-0000-0400-00006007000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1889" name="Text Box 15">
          <a:extLst>
            <a:ext uri="{FF2B5EF4-FFF2-40B4-BE49-F238E27FC236}">
              <a16:creationId xmlns:a16="http://schemas.microsoft.com/office/drawing/2014/main" id="{00000000-0008-0000-0400-000061070000}"/>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90" name="Text Box 16">
          <a:extLst>
            <a:ext uri="{FF2B5EF4-FFF2-40B4-BE49-F238E27FC236}">
              <a16:creationId xmlns:a16="http://schemas.microsoft.com/office/drawing/2014/main" id="{00000000-0008-0000-0400-000062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91" name="Text Box 17">
          <a:extLst>
            <a:ext uri="{FF2B5EF4-FFF2-40B4-BE49-F238E27FC236}">
              <a16:creationId xmlns:a16="http://schemas.microsoft.com/office/drawing/2014/main" id="{00000000-0008-0000-0400-000063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1892" name="Text Box 18">
          <a:extLst>
            <a:ext uri="{FF2B5EF4-FFF2-40B4-BE49-F238E27FC236}">
              <a16:creationId xmlns:a16="http://schemas.microsoft.com/office/drawing/2014/main" id="{00000000-0008-0000-0400-00006407000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3" name="Text Box 16">
          <a:extLst>
            <a:ext uri="{FF2B5EF4-FFF2-40B4-BE49-F238E27FC236}">
              <a16:creationId xmlns:a16="http://schemas.microsoft.com/office/drawing/2014/main" id="{00000000-0008-0000-0400-000065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4" name="Text Box 17">
          <a:extLst>
            <a:ext uri="{FF2B5EF4-FFF2-40B4-BE49-F238E27FC236}">
              <a16:creationId xmlns:a16="http://schemas.microsoft.com/office/drawing/2014/main" id="{00000000-0008-0000-0400-000066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5" name="Text Box 18">
          <a:extLst>
            <a:ext uri="{FF2B5EF4-FFF2-40B4-BE49-F238E27FC236}">
              <a16:creationId xmlns:a16="http://schemas.microsoft.com/office/drawing/2014/main" id="{00000000-0008-0000-0400-000067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6" name="Text Box 19">
          <a:extLst>
            <a:ext uri="{FF2B5EF4-FFF2-40B4-BE49-F238E27FC236}">
              <a16:creationId xmlns:a16="http://schemas.microsoft.com/office/drawing/2014/main" id="{00000000-0008-0000-0400-000068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7" name="Text Box 16">
          <a:extLst>
            <a:ext uri="{FF2B5EF4-FFF2-40B4-BE49-F238E27FC236}">
              <a16:creationId xmlns:a16="http://schemas.microsoft.com/office/drawing/2014/main" id="{00000000-0008-0000-0400-000069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8" name="Text Box 17">
          <a:extLst>
            <a:ext uri="{FF2B5EF4-FFF2-40B4-BE49-F238E27FC236}">
              <a16:creationId xmlns:a16="http://schemas.microsoft.com/office/drawing/2014/main" id="{00000000-0008-0000-0400-00006A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899" name="Text Box 18">
          <a:extLst>
            <a:ext uri="{FF2B5EF4-FFF2-40B4-BE49-F238E27FC236}">
              <a16:creationId xmlns:a16="http://schemas.microsoft.com/office/drawing/2014/main" id="{00000000-0008-0000-0400-00006B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1900" name="Text Box 19">
          <a:extLst>
            <a:ext uri="{FF2B5EF4-FFF2-40B4-BE49-F238E27FC236}">
              <a16:creationId xmlns:a16="http://schemas.microsoft.com/office/drawing/2014/main" id="{00000000-0008-0000-0400-00006C070000}"/>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01" name="Text Box 16">
          <a:extLst>
            <a:ext uri="{FF2B5EF4-FFF2-40B4-BE49-F238E27FC236}">
              <a16:creationId xmlns:a16="http://schemas.microsoft.com/office/drawing/2014/main" id="{00000000-0008-0000-0400-00006D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02" name="Text Box 17">
          <a:extLst>
            <a:ext uri="{FF2B5EF4-FFF2-40B4-BE49-F238E27FC236}">
              <a16:creationId xmlns:a16="http://schemas.microsoft.com/office/drawing/2014/main" id="{00000000-0008-0000-0400-00006E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03" name="Text Box 18">
          <a:extLst>
            <a:ext uri="{FF2B5EF4-FFF2-40B4-BE49-F238E27FC236}">
              <a16:creationId xmlns:a16="http://schemas.microsoft.com/office/drawing/2014/main" id="{00000000-0008-0000-0400-00006F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04" name="Text Box 19">
          <a:extLst>
            <a:ext uri="{FF2B5EF4-FFF2-40B4-BE49-F238E27FC236}">
              <a16:creationId xmlns:a16="http://schemas.microsoft.com/office/drawing/2014/main" id="{00000000-0008-0000-0400-000070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8496"/>
    <xdr:sp macro="" textlink="">
      <xdr:nvSpPr>
        <xdr:cNvPr id="1905" name="Text Box 15">
          <a:extLst>
            <a:ext uri="{FF2B5EF4-FFF2-40B4-BE49-F238E27FC236}">
              <a16:creationId xmlns:a16="http://schemas.microsoft.com/office/drawing/2014/main" id="{00000000-0008-0000-0400-000071070000}"/>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06" name="Text Box 16">
          <a:extLst>
            <a:ext uri="{FF2B5EF4-FFF2-40B4-BE49-F238E27FC236}">
              <a16:creationId xmlns:a16="http://schemas.microsoft.com/office/drawing/2014/main" id="{00000000-0008-0000-0400-000072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07" name="Text Box 17">
          <a:extLst>
            <a:ext uri="{FF2B5EF4-FFF2-40B4-BE49-F238E27FC236}">
              <a16:creationId xmlns:a16="http://schemas.microsoft.com/office/drawing/2014/main" id="{00000000-0008-0000-0400-000073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08" name="Text Box 18">
          <a:extLst>
            <a:ext uri="{FF2B5EF4-FFF2-40B4-BE49-F238E27FC236}">
              <a16:creationId xmlns:a16="http://schemas.microsoft.com/office/drawing/2014/main" id="{00000000-0008-0000-0400-000074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09" name="Text Box 19">
          <a:extLst>
            <a:ext uri="{FF2B5EF4-FFF2-40B4-BE49-F238E27FC236}">
              <a16:creationId xmlns:a16="http://schemas.microsoft.com/office/drawing/2014/main" id="{00000000-0008-0000-0400-000075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910" name="Text Box 15">
          <a:extLst>
            <a:ext uri="{FF2B5EF4-FFF2-40B4-BE49-F238E27FC236}">
              <a16:creationId xmlns:a16="http://schemas.microsoft.com/office/drawing/2014/main" id="{00000000-0008-0000-0400-000076070000}"/>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11" name="Text Box 16">
          <a:extLst>
            <a:ext uri="{FF2B5EF4-FFF2-40B4-BE49-F238E27FC236}">
              <a16:creationId xmlns:a16="http://schemas.microsoft.com/office/drawing/2014/main" id="{00000000-0008-0000-0400-00007707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12" name="Text Box 17">
          <a:extLst>
            <a:ext uri="{FF2B5EF4-FFF2-40B4-BE49-F238E27FC236}">
              <a16:creationId xmlns:a16="http://schemas.microsoft.com/office/drawing/2014/main" id="{00000000-0008-0000-0400-00007807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13" name="Text Box 18">
          <a:extLst>
            <a:ext uri="{FF2B5EF4-FFF2-40B4-BE49-F238E27FC236}">
              <a16:creationId xmlns:a16="http://schemas.microsoft.com/office/drawing/2014/main" id="{00000000-0008-0000-0400-00007907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14" name="Text Box 19">
          <a:extLst>
            <a:ext uri="{FF2B5EF4-FFF2-40B4-BE49-F238E27FC236}">
              <a16:creationId xmlns:a16="http://schemas.microsoft.com/office/drawing/2014/main" id="{00000000-0008-0000-0400-00007A07000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1915" name="Text Box 15">
          <a:extLst>
            <a:ext uri="{FF2B5EF4-FFF2-40B4-BE49-F238E27FC236}">
              <a16:creationId xmlns:a16="http://schemas.microsoft.com/office/drawing/2014/main" id="{00000000-0008-0000-0400-00007B070000}"/>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916" name="Text Box 15">
          <a:extLst>
            <a:ext uri="{FF2B5EF4-FFF2-40B4-BE49-F238E27FC236}">
              <a16:creationId xmlns:a16="http://schemas.microsoft.com/office/drawing/2014/main" id="{00000000-0008-0000-0400-00007C070000}"/>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17" name="Text Box 16">
          <a:extLst>
            <a:ext uri="{FF2B5EF4-FFF2-40B4-BE49-F238E27FC236}">
              <a16:creationId xmlns:a16="http://schemas.microsoft.com/office/drawing/2014/main" id="{00000000-0008-0000-0400-00007D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18" name="Text Box 17">
          <a:extLst>
            <a:ext uri="{FF2B5EF4-FFF2-40B4-BE49-F238E27FC236}">
              <a16:creationId xmlns:a16="http://schemas.microsoft.com/office/drawing/2014/main" id="{00000000-0008-0000-0400-00007E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19" name="Text Box 18">
          <a:extLst>
            <a:ext uri="{FF2B5EF4-FFF2-40B4-BE49-F238E27FC236}">
              <a16:creationId xmlns:a16="http://schemas.microsoft.com/office/drawing/2014/main" id="{00000000-0008-0000-0400-00007F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20" name="Text Box 19">
          <a:extLst>
            <a:ext uri="{FF2B5EF4-FFF2-40B4-BE49-F238E27FC236}">
              <a16:creationId xmlns:a16="http://schemas.microsoft.com/office/drawing/2014/main" id="{00000000-0008-0000-0400-0000800700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21" name="Text Box 15">
          <a:extLst>
            <a:ext uri="{FF2B5EF4-FFF2-40B4-BE49-F238E27FC236}">
              <a16:creationId xmlns:a16="http://schemas.microsoft.com/office/drawing/2014/main" id="{00000000-0008-0000-0400-000081070000}"/>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1922" name="Text Box 15">
          <a:extLst>
            <a:ext uri="{FF2B5EF4-FFF2-40B4-BE49-F238E27FC236}">
              <a16:creationId xmlns:a16="http://schemas.microsoft.com/office/drawing/2014/main" id="{00000000-0008-0000-0400-000082070000}"/>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923" name="Text Box 15">
          <a:extLst>
            <a:ext uri="{FF2B5EF4-FFF2-40B4-BE49-F238E27FC236}">
              <a16:creationId xmlns:a16="http://schemas.microsoft.com/office/drawing/2014/main" id="{00000000-0008-0000-0400-000083070000}"/>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24" name="Text Box 16">
          <a:extLst>
            <a:ext uri="{FF2B5EF4-FFF2-40B4-BE49-F238E27FC236}">
              <a16:creationId xmlns:a16="http://schemas.microsoft.com/office/drawing/2014/main" id="{00000000-0008-0000-0400-000084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25" name="Text Box 17">
          <a:extLst>
            <a:ext uri="{FF2B5EF4-FFF2-40B4-BE49-F238E27FC236}">
              <a16:creationId xmlns:a16="http://schemas.microsoft.com/office/drawing/2014/main" id="{00000000-0008-0000-0400-000085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26" name="Text Box 18">
          <a:extLst>
            <a:ext uri="{FF2B5EF4-FFF2-40B4-BE49-F238E27FC236}">
              <a16:creationId xmlns:a16="http://schemas.microsoft.com/office/drawing/2014/main" id="{00000000-0008-0000-0400-00008607000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927" name="Text Box 15">
          <a:extLst>
            <a:ext uri="{FF2B5EF4-FFF2-40B4-BE49-F238E27FC236}">
              <a16:creationId xmlns:a16="http://schemas.microsoft.com/office/drawing/2014/main" id="{00000000-0008-0000-0400-000087070000}"/>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28" name="Text Box 16">
          <a:extLst>
            <a:ext uri="{FF2B5EF4-FFF2-40B4-BE49-F238E27FC236}">
              <a16:creationId xmlns:a16="http://schemas.microsoft.com/office/drawing/2014/main" id="{00000000-0008-0000-0400-000088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29" name="Text Box 17">
          <a:extLst>
            <a:ext uri="{FF2B5EF4-FFF2-40B4-BE49-F238E27FC236}">
              <a16:creationId xmlns:a16="http://schemas.microsoft.com/office/drawing/2014/main" id="{00000000-0008-0000-0400-000089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30" name="Text Box 18">
          <a:extLst>
            <a:ext uri="{FF2B5EF4-FFF2-40B4-BE49-F238E27FC236}">
              <a16:creationId xmlns:a16="http://schemas.microsoft.com/office/drawing/2014/main" id="{00000000-0008-0000-0400-00008A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31" name="Text Box 19">
          <a:extLst>
            <a:ext uri="{FF2B5EF4-FFF2-40B4-BE49-F238E27FC236}">
              <a16:creationId xmlns:a16="http://schemas.microsoft.com/office/drawing/2014/main" id="{00000000-0008-0000-0400-00008B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32" name="Text Box 16">
          <a:extLst>
            <a:ext uri="{FF2B5EF4-FFF2-40B4-BE49-F238E27FC236}">
              <a16:creationId xmlns:a16="http://schemas.microsoft.com/office/drawing/2014/main" id="{00000000-0008-0000-0400-00008C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33" name="Text Box 17">
          <a:extLst>
            <a:ext uri="{FF2B5EF4-FFF2-40B4-BE49-F238E27FC236}">
              <a16:creationId xmlns:a16="http://schemas.microsoft.com/office/drawing/2014/main" id="{00000000-0008-0000-0400-00008D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34" name="Text Box 18">
          <a:extLst>
            <a:ext uri="{FF2B5EF4-FFF2-40B4-BE49-F238E27FC236}">
              <a16:creationId xmlns:a16="http://schemas.microsoft.com/office/drawing/2014/main" id="{00000000-0008-0000-0400-00008E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35" name="Text Box 19">
          <a:extLst>
            <a:ext uri="{FF2B5EF4-FFF2-40B4-BE49-F238E27FC236}">
              <a16:creationId xmlns:a16="http://schemas.microsoft.com/office/drawing/2014/main" id="{00000000-0008-0000-0400-00008F07000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36" name="Text Box 16">
          <a:extLst>
            <a:ext uri="{FF2B5EF4-FFF2-40B4-BE49-F238E27FC236}">
              <a16:creationId xmlns:a16="http://schemas.microsoft.com/office/drawing/2014/main" id="{00000000-0008-0000-0400-000090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37" name="Text Box 17">
          <a:extLst>
            <a:ext uri="{FF2B5EF4-FFF2-40B4-BE49-F238E27FC236}">
              <a16:creationId xmlns:a16="http://schemas.microsoft.com/office/drawing/2014/main" id="{00000000-0008-0000-0400-000091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38" name="Text Box 18">
          <a:extLst>
            <a:ext uri="{FF2B5EF4-FFF2-40B4-BE49-F238E27FC236}">
              <a16:creationId xmlns:a16="http://schemas.microsoft.com/office/drawing/2014/main" id="{00000000-0008-0000-0400-000092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39" name="Text Box 19">
          <a:extLst>
            <a:ext uri="{FF2B5EF4-FFF2-40B4-BE49-F238E27FC236}">
              <a16:creationId xmlns:a16="http://schemas.microsoft.com/office/drawing/2014/main" id="{00000000-0008-0000-0400-000093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40" name="Text Box 16">
          <a:extLst>
            <a:ext uri="{FF2B5EF4-FFF2-40B4-BE49-F238E27FC236}">
              <a16:creationId xmlns:a16="http://schemas.microsoft.com/office/drawing/2014/main" id="{00000000-0008-0000-0400-000094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41" name="Text Box 17">
          <a:extLst>
            <a:ext uri="{FF2B5EF4-FFF2-40B4-BE49-F238E27FC236}">
              <a16:creationId xmlns:a16="http://schemas.microsoft.com/office/drawing/2014/main" id="{00000000-0008-0000-0400-000095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42" name="Text Box 18">
          <a:extLst>
            <a:ext uri="{FF2B5EF4-FFF2-40B4-BE49-F238E27FC236}">
              <a16:creationId xmlns:a16="http://schemas.microsoft.com/office/drawing/2014/main" id="{00000000-0008-0000-0400-000096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43" name="Text Box 19">
          <a:extLst>
            <a:ext uri="{FF2B5EF4-FFF2-40B4-BE49-F238E27FC236}">
              <a16:creationId xmlns:a16="http://schemas.microsoft.com/office/drawing/2014/main" id="{00000000-0008-0000-0400-000097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44" name="Text Box 16">
          <a:extLst>
            <a:ext uri="{FF2B5EF4-FFF2-40B4-BE49-F238E27FC236}">
              <a16:creationId xmlns:a16="http://schemas.microsoft.com/office/drawing/2014/main" id="{00000000-0008-0000-0400-00009807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45" name="Text Box 17">
          <a:extLst>
            <a:ext uri="{FF2B5EF4-FFF2-40B4-BE49-F238E27FC236}">
              <a16:creationId xmlns:a16="http://schemas.microsoft.com/office/drawing/2014/main" id="{00000000-0008-0000-0400-00009907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46" name="Text Box 18">
          <a:extLst>
            <a:ext uri="{FF2B5EF4-FFF2-40B4-BE49-F238E27FC236}">
              <a16:creationId xmlns:a16="http://schemas.microsoft.com/office/drawing/2014/main" id="{00000000-0008-0000-0400-00009A07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47" name="Text Box 19">
          <a:extLst>
            <a:ext uri="{FF2B5EF4-FFF2-40B4-BE49-F238E27FC236}">
              <a16:creationId xmlns:a16="http://schemas.microsoft.com/office/drawing/2014/main" id="{00000000-0008-0000-0400-00009B070000}"/>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1948" name="Text Box 15">
          <a:extLst>
            <a:ext uri="{FF2B5EF4-FFF2-40B4-BE49-F238E27FC236}">
              <a16:creationId xmlns:a16="http://schemas.microsoft.com/office/drawing/2014/main" id="{00000000-0008-0000-0400-00009C070000}"/>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49" name="Text Box 16">
          <a:extLst>
            <a:ext uri="{FF2B5EF4-FFF2-40B4-BE49-F238E27FC236}">
              <a16:creationId xmlns:a16="http://schemas.microsoft.com/office/drawing/2014/main" id="{00000000-0008-0000-0400-00009D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50" name="Text Box 17">
          <a:extLst>
            <a:ext uri="{FF2B5EF4-FFF2-40B4-BE49-F238E27FC236}">
              <a16:creationId xmlns:a16="http://schemas.microsoft.com/office/drawing/2014/main" id="{00000000-0008-0000-0400-00009E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51" name="Text Box 18">
          <a:extLst>
            <a:ext uri="{FF2B5EF4-FFF2-40B4-BE49-F238E27FC236}">
              <a16:creationId xmlns:a16="http://schemas.microsoft.com/office/drawing/2014/main" id="{00000000-0008-0000-0400-00009F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52" name="Text Box 19">
          <a:extLst>
            <a:ext uri="{FF2B5EF4-FFF2-40B4-BE49-F238E27FC236}">
              <a16:creationId xmlns:a16="http://schemas.microsoft.com/office/drawing/2014/main" id="{00000000-0008-0000-0400-0000A0070000}"/>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953" name="Text Box 15">
          <a:extLst>
            <a:ext uri="{FF2B5EF4-FFF2-40B4-BE49-F238E27FC236}">
              <a16:creationId xmlns:a16="http://schemas.microsoft.com/office/drawing/2014/main" id="{00000000-0008-0000-0400-0000A1070000}"/>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54" name="Text Box 16">
          <a:extLst>
            <a:ext uri="{FF2B5EF4-FFF2-40B4-BE49-F238E27FC236}">
              <a16:creationId xmlns:a16="http://schemas.microsoft.com/office/drawing/2014/main" id="{00000000-0008-0000-0400-0000A2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55" name="Text Box 17">
          <a:extLst>
            <a:ext uri="{FF2B5EF4-FFF2-40B4-BE49-F238E27FC236}">
              <a16:creationId xmlns:a16="http://schemas.microsoft.com/office/drawing/2014/main" id="{00000000-0008-0000-0400-0000A3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56" name="Text Box 18">
          <a:extLst>
            <a:ext uri="{FF2B5EF4-FFF2-40B4-BE49-F238E27FC236}">
              <a16:creationId xmlns:a16="http://schemas.microsoft.com/office/drawing/2014/main" id="{00000000-0008-0000-0400-0000A4070000}"/>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57" name="Text Box 16">
          <a:extLst>
            <a:ext uri="{FF2B5EF4-FFF2-40B4-BE49-F238E27FC236}">
              <a16:creationId xmlns:a16="http://schemas.microsoft.com/office/drawing/2014/main" id="{00000000-0008-0000-0400-0000A5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58" name="Text Box 17">
          <a:extLst>
            <a:ext uri="{FF2B5EF4-FFF2-40B4-BE49-F238E27FC236}">
              <a16:creationId xmlns:a16="http://schemas.microsoft.com/office/drawing/2014/main" id="{00000000-0008-0000-0400-0000A6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59" name="Text Box 18">
          <a:extLst>
            <a:ext uri="{FF2B5EF4-FFF2-40B4-BE49-F238E27FC236}">
              <a16:creationId xmlns:a16="http://schemas.microsoft.com/office/drawing/2014/main" id="{00000000-0008-0000-0400-0000A7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60" name="Text Box 19">
          <a:extLst>
            <a:ext uri="{FF2B5EF4-FFF2-40B4-BE49-F238E27FC236}">
              <a16:creationId xmlns:a16="http://schemas.microsoft.com/office/drawing/2014/main" id="{00000000-0008-0000-0400-0000A8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61" name="Text Box 16">
          <a:extLst>
            <a:ext uri="{FF2B5EF4-FFF2-40B4-BE49-F238E27FC236}">
              <a16:creationId xmlns:a16="http://schemas.microsoft.com/office/drawing/2014/main" id="{00000000-0008-0000-0400-0000A9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62" name="Text Box 17">
          <a:extLst>
            <a:ext uri="{FF2B5EF4-FFF2-40B4-BE49-F238E27FC236}">
              <a16:creationId xmlns:a16="http://schemas.microsoft.com/office/drawing/2014/main" id="{00000000-0008-0000-0400-0000AA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63" name="Text Box 18">
          <a:extLst>
            <a:ext uri="{FF2B5EF4-FFF2-40B4-BE49-F238E27FC236}">
              <a16:creationId xmlns:a16="http://schemas.microsoft.com/office/drawing/2014/main" id="{00000000-0008-0000-0400-0000AB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64" name="Text Box 19">
          <a:extLst>
            <a:ext uri="{FF2B5EF4-FFF2-40B4-BE49-F238E27FC236}">
              <a16:creationId xmlns:a16="http://schemas.microsoft.com/office/drawing/2014/main" id="{00000000-0008-0000-0400-0000AC07000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8496"/>
    <xdr:sp macro="" textlink="">
      <xdr:nvSpPr>
        <xdr:cNvPr id="1965" name="Text Box 15">
          <a:extLst>
            <a:ext uri="{FF2B5EF4-FFF2-40B4-BE49-F238E27FC236}">
              <a16:creationId xmlns:a16="http://schemas.microsoft.com/office/drawing/2014/main" id="{00000000-0008-0000-0400-0000AD070000}"/>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1966" name="Text Box 15">
          <a:extLst>
            <a:ext uri="{FF2B5EF4-FFF2-40B4-BE49-F238E27FC236}">
              <a16:creationId xmlns:a16="http://schemas.microsoft.com/office/drawing/2014/main" id="{00000000-0008-0000-0400-0000AE07000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1967" name="Text Box 15">
          <a:extLst>
            <a:ext uri="{FF2B5EF4-FFF2-40B4-BE49-F238E27FC236}">
              <a16:creationId xmlns:a16="http://schemas.microsoft.com/office/drawing/2014/main" id="{00000000-0008-0000-0400-0000AF070000}"/>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1968" name="Text Box 15">
          <a:extLst>
            <a:ext uri="{FF2B5EF4-FFF2-40B4-BE49-F238E27FC236}">
              <a16:creationId xmlns:a16="http://schemas.microsoft.com/office/drawing/2014/main" id="{00000000-0008-0000-0400-0000B0070000}"/>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1969" name="Text Box 15">
          <a:extLst>
            <a:ext uri="{FF2B5EF4-FFF2-40B4-BE49-F238E27FC236}">
              <a16:creationId xmlns:a16="http://schemas.microsoft.com/office/drawing/2014/main" id="{00000000-0008-0000-0400-0000B1070000}"/>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1970" name="Text Box 15">
          <a:extLst>
            <a:ext uri="{FF2B5EF4-FFF2-40B4-BE49-F238E27FC236}">
              <a16:creationId xmlns:a16="http://schemas.microsoft.com/office/drawing/2014/main" id="{00000000-0008-0000-0400-0000B2070000}"/>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71" name="Text Box 16">
          <a:extLst>
            <a:ext uri="{FF2B5EF4-FFF2-40B4-BE49-F238E27FC236}">
              <a16:creationId xmlns:a16="http://schemas.microsoft.com/office/drawing/2014/main" id="{00000000-0008-0000-0400-0000B3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72" name="Text Box 17">
          <a:extLst>
            <a:ext uri="{FF2B5EF4-FFF2-40B4-BE49-F238E27FC236}">
              <a16:creationId xmlns:a16="http://schemas.microsoft.com/office/drawing/2014/main" id="{00000000-0008-0000-0400-0000B4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73" name="Text Box 18">
          <a:extLst>
            <a:ext uri="{FF2B5EF4-FFF2-40B4-BE49-F238E27FC236}">
              <a16:creationId xmlns:a16="http://schemas.microsoft.com/office/drawing/2014/main" id="{00000000-0008-0000-0400-0000B5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74" name="Text Box 19">
          <a:extLst>
            <a:ext uri="{FF2B5EF4-FFF2-40B4-BE49-F238E27FC236}">
              <a16:creationId xmlns:a16="http://schemas.microsoft.com/office/drawing/2014/main" id="{00000000-0008-0000-0400-0000B6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75" name="Text Box 16">
          <a:extLst>
            <a:ext uri="{FF2B5EF4-FFF2-40B4-BE49-F238E27FC236}">
              <a16:creationId xmlns:a16="http://schemas.microsoft.com/office/drawing/2014/main" id="{00000000-0008-0000-0400-0000B7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76" name="Text Box 17">
          <a:extLst>
            <a:ext uri="{FF2B5EF4-FFF2-40B4-BE49-F238E27FC236}">
              <a16:creationId xmlns:a16="http://schemas.microsoft.com/office/drawing/2014/main" id="{00000000-0008-0000-0400-0000B8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77" name="Text Box 18">
          <a:extLst>
            <a:ext uri="{FF2B5EF4-FFF2-40B4-BE49-F238E27FC236}">
              <a16:creationId xmlns:a16="http://schemas.microsoft.com/office/drawing/2014/main" id="{00000000-0008-0000-0400-0000B9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78" name="Text Box 19">
          <a:extLst>
            <a:ext uri="{FF2B5EF4-FFF2-40B4-BE49-F238E27FC236}">
              <a16:creationId xmlns:a16="http://schemas.microsoft.com/office/drawing/2014/main" id="{00000000-0008-0000-0400-0000BA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79" name="Text Box 16">
          <a:extLst>
            <a:ext uri="{FF2B5EF4-FFF2-40B4-BE49-F238E27FC236}">
              <a16:creationId xmlns:a16="http://schemas.microsoft.com/office/drawing/2014/main" id="{00000000-0008-0000-0400-0000BB07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80" name="Text Box 17">
          <a:extLst>
            <a:ext uri="{FF2B5EF4-FFF2-40B4-BE49-F238E27FC236}">
              <a16:creationId xmlns:a16="http://schemas.microsoft.com/office/drawing/2014/main" id="{00000000-0008-0000-0400-0000BC07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81" name="Text Box 18">
          <a:extLst>
            <a:ext uri="{FF2B5EF4-FFF2-40B4-BE49-F238E27FC236}">
              <a16:creationId xmlns:a16="http://schemas.microsoft.com/office/drawing/2014/main" id="{00000000-0008-0000-0400-0000BD07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982" name="Text Box 19">
          <a:extLst>
            <a:ext uri="{FF2B5EF4-FFF2-40B4-BE49-F238E27FC236}">
              <a16:creationId xmlns:a16="http://schemas.microsoft.com/office/drawing/2014/main" id="{00000000-0008-0000-0400-0000BE07000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83" name="Text Box 16">
          <a:extLst>
            <a:ext uri="{FF2B5EF4-FFF2-40B4-BE49-F238E27FC236}">
              <a16:creationId xmlns:a16="http://schemas.microsoft.com/office/drawing/2014/main" id="{00000000-0008-0000-0400-0000BF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84" name="Text Box 17">
          <a:extLst>
            <a:ext uri="{FF2B5EF4-FFF2-40B4-BE49-F238E27FC236}">
              <a16:creationId xmlns:a16="http://schemas.microsoft.com/office/drawing/2014/main" id="{00000000-0008-0000-0400-0000C0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85" name="Text Box 18">
          <a:extLst>
            <a:ext uri="{FF2B5EF4-FFF2-40B4-BE49-F238E27FC236}">
              <a16:creationId xmlns:a16="http://schemas.microsoft.com/office/drawing/2014/main" id="{00000000-0008-0000-0400-0000C1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86" name="Text Box 19">
          <a:extLst>
            <a:ext uri="{FF2B5EF4-FFF2-40B4-BE49-F238E27FC236}">
              <a16:creationId xmlns:a16="http://schemas.microsoft.com/office/drawing/2014/main" id="{00000000-0008-0000-0400-0000C2070000}"/>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87" name="Text Box 16">
          <a:extLst>
            <a:ext uri="{FF2B5EF4-FFF2-40B4-BE49-F238E27FC236}">
              <a16:creationId xmlns:a16="http://schemas.microsoft.com/office/drawing/2014/main" id="{00000000-0008-0000-0400-0000C3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88" name="Text Box 17">
          <a:extLst>
            <a:ext uri="{FF2B5EF4-FFF2-40B4-BE49-F238E27FC236}">
              <a16:creationId xmlns:a16="http://schemas.microsoft.com/office/drawing/2014/main" id="{00000000-0008-0000-0400-0000C4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989" name="Text Box 18">
          <a:extLst>
            <a:ext uri="{FF2B5EF4-FFF2-40B4-BE49-F238E27FC236}">
              <a16:creationId xmlns:a16="http://schemas.microsoft.com/office/drawing/2014/main" id="{00000000-0008-0000-0400-0000C507000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0" name="Text Box 16">
          <a:extLst>
            <a:ext uri="{FF2B5EF4-FFF2-40B4-BE49-F238E27FC236}">
              <a16:creationId xmlns:a16="http://schemas.microsoft.com/office/drawing/2014/main" id="{00000000-0008-0000-0400-0000C6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1" name="Text Box 17">
          <a:extLst>
            <a:ext uri="{FF2B5EF4-FFF2-40B4-BE49-F238E27FC236}">
              <a16:creationId xmlns:a16="http://schemas.microsoft.com/office/drawing/2014/main" id="{00000000-0008-0000-0400-0000C7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2" name="Text Box 18">
          <a:extLst>
            <a:ext uri="{FF2B5EF4-FFF2-40B4-BE49-F238E27FC236}">
              <a16:creationId xmlns:a16="http://schemas.microsoft.com/office/drawing/2014/main" id="{00000000-0008-0000-0400-0000C8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3" name="Text Box 19">
          <a:extLst>
            <a:ext uri="{FF2B5EF4-FFF2-40B4-BE49-F238E27FC236}">
              <a16:creationId xmlns:a16="http://schemas.microsoft.com/office/drawing/2014/main" id="{00000000-0008-0000-0400-0000C9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4" name="Text Box 16">
          <a:extLst>
            <a:ext uri="{FF2B5EF4-FFF2-40B4-BE49-F238E27FC236}">
              <a16:creationId xmlns:a16="http://schemas.microsoft.com/office/drawing/2014/main" id="{00000000-0008-0000-0400-0000CA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5" name="Text Box 17">
          <a:extLst>
            <a:ext uri="{FF2B5EF4-FFF2-40B4-BE49-F238E27FC236}">
              <a16:creationId xmlns:a16="http://schemas.microsoft.com/office/drawing/2014/main" id="{00000000-0008-0000-0400-0000CB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6" name="Text Box 18">
          <a:extLst>
            <a:ext uri="{FF2B5EF4-FFF2-40B4-BE49-F238E27FC236}">
              <a16:creationId xmlns:a16="http://schemas.microsoft.com/office/drawing/2014/main" id="{00000000-0008-0000-0400-0000CC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997" name="Text Box 19">
          <a:extLst>
            <a:ext uri="{FF2B5EF4-FFF2-40B4-BE49-F238E27FC236}">
              <a16:creationId xmlns:a16="http://schemas.microsoft.com/office/drawing/2014/main" id="{00000000-0008-0000-0400-0000CD07000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98" name="Text Box 16">
          <a:extLst>
            <a:ext uri="{FF2B5EF4-FFF2-40B4-BE49-F238E27FC236}">
              <a16:creationId xmlns:a16="http://schemas.microsoft.com/office/drawing/2014/main" id="{00000000-0008-0000-0400-0000CE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999" name="Text Box 17">
          <a:extLst>
            <a:ext uri="{FF2B5EF4-FFF2-40B4-BE49-F238E27FC236}">
              <a16:creationId xmlns:a16="http://schemas.microsoft.com/office/drawing/2014/main" id="{00000000-0008-0000-0400-0000CF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00" name="Text Box 18">
          <a:extLst>
            <a:ext uri="{FF2B5EF4-FFF2-40B4-BE49-F238E27FC236}">
              <a16:creationId xmlns:a16="http://schemas.microsoft.com/office/drawing/2014/main" id="{00000000-0008-0000-0400-0000D0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01" name="Text Box 19">
          <a:extLst>
            <a:ext uri="{FF2B5EF4-FFF2-40B4-BE49-F238E27FC236}">
              <a16:creationId xmlns:a16="http://schemas.microsoft.com/office/drawing/2014/main" id="{00000000-0008-0000-0400-0000D1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61691"/>
    <xdr:sp macro="" textlink="">
      <xdr:nvSpPr>
        <xdr:cNvPr id="2002" name="Text Box 15">
          <a:extLst>
            <a:ext uri="{FF2B5EF4-FFF2-40B4-BE49-F238E27FC236}">
              <a16:creationId xmlns:a16="http://schemas.microsoft.com/office/drawing/2014/main" id="{00000000-0008-0000-0400-0000D2070000}"/>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03" name="Text Box 16">
          <a:extLst>
            <a:ext uri="{FF2B5EF4-FFF2-40B4-BE49-F238E27FC236}">
              <a16:creationId xmlns:a16="http://schemas.microsoft.com/office/drawing/2014/main" id="{00000000-0008-0000-0400-0000D3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04" name="Text Box 17">
          <a:extLst>
            <a:ext uri="{FF2B5EF4-FFF2-40B4-BE49-F238E27FC236}">
              <a16:creationId xmlns:a16="http://schemas.microsoft.com/office/drawing/2014/main" id="{00000000-0008-0000-0400-0000D4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05" name="Text Box 18">
          <a:extLst>
            <a:ext uri="{FF2B5EF4-FFF2-40B4-BE49-F238E27FC236}">
              <a16:creationId xmlns:a16="http://schemas.microsoft.com/office/drawing/2014/main" id="{00000000-0008-0000-0400-0000D5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06" name="Text Box 19">
          <a:extLst>
            <a:ext uri="{FF2B5EF4-FFF2-40B4-BE49-F238E27FC236}">
              <a16:creationId xmlns:a16="http://schemas.microsoft.com/office/drawing/2014/main" id="{00000000-0008-0000-0400-0000D6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2007" name="Text Box 15">
          <a:extLst>
            <a:ext uri="{FF2B5EF4-FFF2-40B4-BE49-F238E27FC236}">
              <a16:creationId xmlns:a16="http://schemas.microsoft.com/office/drawing/2014/main" id="{00000000-0008-0000-0400-0000D7070000}"/>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08" name="Text Box 16">
          <a:extLst>
            <a:ext uri="{FF2B5EF4-FFF2-40B4-BE49-F238E27FC236}">
              <a16:creationId xmlns:a16="http://schemas.microsoft.com/office/drawing/2014/main" id="{00000000-0008-0000-0400-0000D8070000}"/>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09" name="Text Box 17">
          <a:extLst>
            <a:ext uri="{FF2B5EF4-FFF2-40B4-BE49-F238E27FC236}">
              <a16:creationId xmlns:a16="http://schemas.microsoft.com/office/drawing/2014/main" id="{00000000-0008-0000-0400-0000D9070000}"/>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10" name="Text Box 18">
          <a:extLst>
            <a:ext uri="{FF2B5EF4-FFF2-40B4-BE49-F238E27FC236}">
              <a16:creationId xmlns:a16="http://schemas.microsoft.com/office/drawing/2014/main" id="{00000000-0008-0000-0400-0000DA070000}"/>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11" name="Text Box 19">
          <a:extLst>
            <a:ext uri="{FF2B5EF4-FFF2-40B4-BE49-F238E27FC236}">
              <a16:creationId xmlns:a16="http://schemas.microsoft.com/office/drawing/2014/main" id="{00000000-0008-0000-0400-0000DB070000}"/>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2012" name="Text Box 15">
          <a:extLst>
            <a:ext uri="{FF2B5EF4-FFF2-40B4-BE49-F238E27FC236}">
              <a16:creationId xmlns:a16="http://schemas.microsoft.com/office/drawing/2014/main" id="{00000000-0008-0000-0400-0000DC070000}"/>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2013" name="Text Box 15">
          <a:extLst>
            <a:ext uri="{FF2B5EF4-FFF2-40B4-BE49-F238E27FC236}">
              <a16:creationId xmlns:a16="http://schemas.microsoft.com/office/drawing/2014/main" id="{00000000-0008-0000-0400-0000DD070000}"/>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14" name="Text Box 16">
          <a:extLst>
            <a:ext uri="{FF2B5EF4-FFF2-40B4-BE49-F238E27FC236}">
              <a16:creationId xmlns:a16="http://schemas.microsoft.com/office/drawing/2014/main" id="{00000000-0008-0000-0400-0000DE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15" name="Text Box 17">
          <a:extLst>
            <a:ext uri="{FF2B5EF4-FFF2-40B4-BE49-F238E27FC236}">
              <a16:creationId xmlns:a16="http://schemas.microsoft.com/office/drawing/2014/main" id="{00000000-0008-0000-0400-0000DF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16" name="Text Box 18">
          <a:extLst>
            <a:ext uri="{FF2B5EF4-FFF2-40B4-BE49-F238E27FC236}">
              <a16:creationId xmlns:a16="http://schemas.microsoft.com/office/drawing/2014/main" id="{00000000-0008-0000-0400-0000E0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17" name="Text Box 19">
          <a:extLst>
            <a:ext uri="{FF2B5EF4-FFF2-40B4-BE49-F238E27FC236}">
              <a16:creationId xmlns:a16="http://schemas.microsoft.com/office/drawing/2014/main" id="{00000000-0008-0000-0400-0000E107000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2018" name="Text Box 15">
          <a:extLst>
            <a:ext uri="{FF2B5EF4-FFF2-40B4-BE49-F238E27FC236}">
              <a16:creationId xmlns:a16="http://schemas.microsoft.com/office/drawing/2014/main" id="{00000000-0008-0000-0400-0000E2070000}"/>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2019" name="Text Box 15">
          <a:extLst>
            <a:ext uri="{FF2B5EF4-FFF2-40B4-BE49-F238E27FC236}">
              <a16:creationId xmlns:a16="http://schemas.microsoft.com/office/drawing/2014/main" id="{00000000-0008-0000-0400-0000E3070000}"/>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2020" name="Text Box 15">
          <a:extLst>
            <a:ext uri="{FF2B5EF4-FFF2-40B4-BE49-F238E27FC236}">
              <a16:creationId xmlns:a16="http://schemas.microsoft.com/office/drawing/2014/main" id="{00000000-0008-0000-0400-0000E4070000}"/>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21" name="Text Box 16">
          <a:extLst>
            <a:ext uri="{FF2B5EF4-FFF2-40B4-BE49-F238E27FC236}">
              <a16:creationId xmlns:a16="http://schemas.microsoft.com/office/drawing/2014/main" id="{00000000-0008-0000-0400-0000E5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22" name="Text Box 17">
          <a:extLst>
            <a:ext uri="{FF2B5EF4-FFF2-40B4-BE49-F238E27FC236}">
              <a16:creationId xmlns:a16="http://schemas.microsoft.com/office/drawing/2014/main" id="{00000000-0008-0000-0400-0000E6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23" name="Text Box 18">
          <a:extLst>
            <a:ext uri="{FF2B5EF4-FFF2-40B4-BE49-F238E27FC236}">
              <a16:creationId xmlns:a16="http://schemas.microsoft.com/office/drawing/2014/main" id="{00000000-0008-0000-0400-0000E7070000}"/>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2024" name="Text Box 15">
          <a:extLst>
            <a:ext uri="{FF2B5EF4-FFF2-40B4-BE49-F238E27FC236}">
              <a16:creationId xmlns:a16="http://schemas.microsoft.com/office/drawing/2014/main" id="{00000000-0008-0000-0400-0000E8070000}"/>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25" name="Text Box 16">
          <a:extLst>
            <a:ext uri="{FF2B5EF4-FFF2-40B4-BE49-F238E27FC236}">
              <a16:creationId xmlns:a16="http://schemas.microsoft.com/office/drawing/2014/main" id="{00000000-0008-0000-0400-0000E9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26" name="Text Box 17">
          <a:extLst>
            <a:ext uri="{FF2B5EF4-FFF2-40B4-BE49-F238E27FC236}">
              <a16:creationId xmlns:a16="http://schemas.microsoft.com/office/drawing/2014/main" id="{00000000-0008-0000-0400-0000EA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27" name="Text Box 18">
          <a:extLst>
            <a:ext uri="{FF2B5EF4-FFF2-40B4-BE49-F238E27FC236}">
              <a16:creationId xmlns:a16="http://schemas.microsoft.com/office/drawing/2014/main" id="{00000000-0008-0000-0400-0000EB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28" name="Text Box 19">
          <a:extLst>
            <a:ext uri="{FF2B5EF4-FFF2-40B4-BE49-F238E27FC236}">
              <a16:creationId xmlns:a16="http://schemas.microsoft.com/office/drawing/2014/main" id="{00000000-0008-0000-0400-0000EC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29" name="Text Box 16">
          <a:extLst>
            <a:ext uri="{FF2B5EF4-FFF2-40B4-BE49-F238E27FC236}">
              <a16:creationId xmlns:a16="http://schemas.microsoft.com/office/drawing/2014/main" id="{00000000-0008-0000-0400-0000ED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30" name="Text Box 17">
          <a:extLst>
            <a:ext uri="{FF2B5EF4-FFF2-40B4-BE49-F238E27FC236}">
              <a16:creationId xmlns:a16="http://schemas.microsoft.com/office/drawing/2014/main" id="{00000000-0008-0000-0400-0000EE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31" name="Text Box 18">
          <a:extLst>
            <a:ext uri="{FF2B5EF4-FFF2-40B4-BE49-F238E27FC236}">
              <a16:creationId xmlns:a16="http://schemas.microsoft.com/office/drawing/2014/main" id="{00000000-0008-0000-0400-0000EF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32" name="Text Box 19">
          <a:extLst>
            <a:ext uri="{FF2B5EF4-FFF2-40B4-BE49-F238E27FC236}">
              <a16:creationId xmlns:a16="http://schemas.microsoft.com/office/drawing/2014/main" id="{00000000-0008-0000-0400-0000F0070000}"/>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33" name="Text Box 16">
          <a:extLst>
            <a:ext uri="{FF2B5EF4-FFF2-40B4-BE49-F238E27FC236}">
              <a16:creationId xmlns:a16="http://schemas.microsoft.com/office/drawing/2014/main" id="{00000000-0008-0000-0400-0000F1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34" name="Text Box 17">
          <a:extLst>
            <a:ext uri="{FF2B5EF4-FFF2-40B4-BE49-F238E27FC236}">
              <a16:creationId xmlns:a16="http://schemas.microsoft.com/office/drawing/2014/main" id="{00000000-0008-0000-0400-0000F2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35" name="Text Box 18">
          <a:extLst>
            <a:ext uri="{FF2B5EF4-FFF2-40B4-BE49-F238E27FC236}">
              <a16:creationId xmlns:a16="http://schemas.microsoft.com/office/drawing/2014/main" id="{00000000-0008-0000-0400-0000F3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36" name="Text Box 19">
          <a:extLst>
            <a:ext uri="{FF2B5EF4-FFF2-40B4-BE49-F238E27FC236}">
              <a16:creationId xmlns:a16="http://schemas.microsoft.com/office/drawing/2014/main" id="{00000000-0008-0000-0400-0000F4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37" name="Text Box 16">
          <a:extLst>
            <a:ext uri="{FF2B5EF4-FFF2-40B4-BE49-F238E27FC236}">
              <a16:creationId xmlns:a16="http://schemas.microsoft.com/office/drawing/2014/main" id="{00000000-0008-0000-0400-0000F507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38" name="Text Box 17">
          <a:extLst>
            <a:ext uri="{FF2B5EF4-FFF2-40B4-BE49-F238E27FC236}">
              <a16:creationId xmlns:a16="http://schemas.microsoft.com/office/drawing/2014/main" id="{00000000-0008-0000-0400-0000F607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39" name="Text Box 18">
          <a:extLst>
            <a:ext uri="{FF2B5EF4-FFF2-40B4-BE49-F238E27FC236}">
              <a16:creationId xmlns:a16="http://schemas.microsoft.com/office/drawing/2014/main" id="{00000000-0008-0000-0400-0000F707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40" name="Text Box 19">
          <a:extLst>
            <a:ext uri="{FF2B5EF4-FFF2-40B4-BE49-F238E27FC236}">
              <a16:creationId xmlns:a16="http://schemas.microsoft.com/office/drawing/2014/main" id="{00000000-0008-0000-0400-0000F807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41" name="Text Box 16">
          <a:extLst>
            <a:ext uri="{FF2B5EF4-FFF2-40B4-BE49-F238E27FC236}">
              <a16:creationId xmlns:a16="http://schemas.microsoft.com/office/drawing/2014/main" id="{00000000-0008-0000-0400-0000F907000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42" name="Text Box 17">
          <a:extLst>
            <a:ext uri="{FF2B5EF4-FFF2-40B4-BE49-F238E27FC236}">
              <a16:creationId xmlns:a16="http://schemas.microsoft.com/office/drawing/2014/main" id="{00000000-0008-0000-0400-0000FA07000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43" name="Text Box 18">
          <a:extLst>
            <a:ext uri="{FF2B5EF4-FFF2-40B4-BE49-F238E27FC236}">
              <a16:creationId xmlns:a16="http://schemas.microsoft.com/office/drawing/2014/main" id="{00000000-0008-0000-0400-0000FB07000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044" name="Text Box 19">
          <a:extLst>
            <a:ext uri="{FF2B5EF4-FFF2-40B4-BE49-F238E27FC236}">
              <a16:creationId xmlns:a16="http://schemas.microsoft.com/office/drawing/2014/main" id="{00000000-0008-0000-0400-0000FC07000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45" name="Text Box 16">
          <a:extLst>
            <a:ext uri="{FF2B5EF4-FFF2-40B4-BE49-F238E27FC236}">
              <a16:creationId xmlns:a16="http://schemas.microsoft.com/office/drawing/2014/main" id="{00000000-0008-0000-0400-0000FD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46" name="Text Box 17">
          <a:extLst>
            <a:ext uri="{FF2B5EF4-FFF2-40B4-BE49-F238E27FC236}">
              <a16:creationId xmlns:a16="http://schemas.microsoft.com/office/drawing/2014/main" id="{00000000-0008-0000-0400-0000FE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47" name="Text Box 18">
          <a:extLst>
            <a:ext uri="{FF2B5EF4-FFF2-40B4-BE49-F238E27FC236}">
              <a16:creationId xmlns:a16="http://schemas.microsoft.com/office/drawing/2014/main" id="{00000000-0008-0000-0400-0000FF07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048" name="Text Box 19">
          <a:extLst>
            <a:ext uri="{FF2B5EF4-FFF2-40B4-BE49-F238E27FC236}">
              <a16:creationId xmlns:a16="http://schemas.microsoft.com/office/drawing/2014/main" id="{00000000-0008-0000-0400-000000080000}"/>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49" name="Text Box 16">
          <a:extLst>
            <a:ext uri="{FF2B5EF4-FFF2-40B4-BE49-F238E27FC236}">
              <a16:creationId xmlns:a16="http://schemas.microsoft.com/office/drawing/2014/main" id="{00000000-0008-0000-0400-00000108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50" name="Text Box 17">
          <a:extLst>
            <a:ext uri="{FF2B5EF4-FFF2-40B4-BE49-F238E27FC236}">
              <a16:creationId xmlns:a16="http://schemas.microsoft.com/office/drawing/2014/main" id="{00000000-0008-0000-0400-00000208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051" name="Text Box 18">
          <a:extLst>
            <a:ext uri="{FF2B5EF4-FFF2-40B4-BE49-F238E27FC236}">
              <a16:creationId xmlns:a16="http://schemas.microsoft.com/office/drawing/2014/main" id="{00000000-0008-0000-0400-000003080000}"/>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2" name="Text Box 16">
          <a:extLst>
            <a:ext uri="{FF2B5EF4-FFF2-40B4-BE49-F238E27FC236}">
              <a16:creationId xmlns:a16="http://schemas.microsoft.com/office/drawing/2014/main" id="{00000000-0008-0000-0400-000004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3" name="Text Box 17">
          <a:extLst>
            <a:ext uri="{FF2B5EF4-FFF2-40B4-BE49-F238E27FC236}">
              <a16:creationId xmlns:a16="http://schemas.microsoft.com/office/drawing/2014/main" id="{00000000-0008-0000-0400-000005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4" name="Text Box 18">
          <a:extLst>
            <a:ext uri="{FF2B5EF4-FFF2-40B4-BE49-F238E27FC236}">
              <a16:creationId xmlns:a16="http://schemas.microsoft.com/office/drawing/2014/main" id="{00000000-0008-0000-0400-000006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5" name="Text Box 19">
          <a:extLst>
            <a:ext uri="{FF2B5EF4-FFF2-40B4-BE49-F238E27FC236}">
              <a16:creationId xmlns:a16="http://schemas.microsoft.com/office/drawing/2014/main" id="{00000000-0008-0000-0400-000007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6" name="Text Box 16">
          <a:extLst>
            <a:ext uri="{FF2B5EF4-FFF2-40B4-BE49-F238E27FC236}">
              <a16:creationId xmlns:a16="http://schemas.microsoft.com/office/drawing/2014/main" id="{00000000-0008-0000-0400-000008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7" name="Text Box 17">
          <a:extLst>
            <a:ext uri="{FF2B5EF4-FFF2-40B4-BE49-F238E27FC236}">
              <a16:creationId xmlns:a16="http://schemas.microsoft.com/office/drawing/2014/main" id="{00000000-0008-0000-0400-000009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8" name="Text Box 18">
          <a:extLst>
            <a:ext uri="{FF2B5EF4-FFF2-40B4-BE49-F238E27FC236}">
              <a16:creationId xmlns:a16="http://schemas.microsoft.com/office/drawing/2014/main" id="{00000000-0008-0000-0400-00000A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059" name="Text Box 19">
          <a:extLst>
            <a:ext uri="{FF2B5EF4-FFF2-40B4-BE49-F238E27FC236}">
              <a16:creationId xmlns:a16="http://schemas.microsoft.com/office/drawing/2014/main" id="{00000000-0008-0000-0400-00000B080000}"/>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60" name="Text Box 16">
          <a:extLst>
            <a:ext uri="{FF2B5EF4-FFF2-40B4-BE49-F238E27FC236}">
              <a16:creationId xmlns:a16="http://schemas.microsoft.com/office/drawing/2014/main" id="{00000000-0008-0000-0400-00000C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61" name="Text Box 17">
          <a:extLst>
            <a:ext uri="{FF2B5EF4-FFF2-40B4-BE49-F238E27FC236}">
              <a16:creationId xmlns:a16="http://schemas.microsoft.com/office/drawing/2014/main" id="{00000000-0008-0000-0400-00000D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62" name="Text Box 18">
          <a:extLst>
            <a:ext uri="{FF2B5EF4-FFF2-40B4-BE49-F238E27FC236}">
              <a16:creationId xmlns:a16="http://schemas.microsoft.com/office/drawing/2014/main" id="{00000000-0008-0000-0400-00000E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63" name="Text Box 19">
          <a:extLst>
            <a:ext uri="{FF2B5EF4-FFF2-40B4-BE49-F238E27FC236}">
              <a16:creationId xmlns:a16="http://schemas.microsoft.com/office/drawing/2014/main" id="{00000000-0008-0000-0400-00000F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64" name="Text Box 16">
          <a:extLst>
            <a:ext uri="{FF2B5EF4-FFF2-40B4-BE49-F238E27FC236}">
              <a16:creationId xmlns:a16="http://schemas.microsoft.com/office/drawing/2014/main" id="{00000000-0008-0000-0400-000010080000}"/>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65" name="Text Box 17">
          <a:extLst>
            <a:ext uri="{FF2B5EF4-FFF2-40B4-BE49-F238E27FC236}">
              <a16:creationId xmlns:a16="http://schemas.microsoft.com/office/drawing/2014/main" id="{00000000-0008-0000-0400-000011080000}"/>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66" name="Text Box 18">
          <a:extLst>
            <a:ext uri="{FF2B5EF4-FFF2-40B4-BE49-F238E27FC236}">
              <a16:creationId xmlns:a16="http://schemas.microsoft.com/office/drawing/2014/main" id="{00000000-0008-0000-0400-000012080000}"/>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67" name="Text Box 19">
          <a:extLst>
            <a:ext uri="{FF2B5EF4-FFF2-40B4-BE49-F238E27FC236}">
              <a16:creationId xmlns:a16="http://schemas.microsoft.com/office/drawing/2014/main" id="{00000000-0008-0000-0400-000013080000}"/>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8" name="Text Box 16">
          <a:extLst>
            <a:ext uri="{FF2B5EF4-FFF2-40B4-BE49-F238E27FC236}">
              <a16:creationId xmlns:a16="http://schemas.microsoft.com/office/drawing/2014/main" id="{00000000-0008-0000-0400-00001408000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9" name="Text Box 17">
          <a:extLst>
            <a:ext uri="{FF2B5EF4-FFF2-40B4-BE49-F238E27FC236}">
              <a16:creationId xmlns:a16="http://schemas.microsoft.com/office/drawing/2014/main" id="{00000000-0008-0000-0400-00001508000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0" name="Text Box 18">
          <a:extLst>
            <a:ext uri="{FF2B5EF4-FFF2-40B4-BE49-F238E27FC236}">
              <a16:creationId xmlns:a16="http://schemas.microsoft.com/office/drawing/2014/main" id="{00000000-0008-0000-0400-00001608000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1" name="Text Box 19">
          <a:extLst>
            <a:ext uri="{FF2B5EF4-FFF2-40B4-BE49-F238E27FC236}">
              <a16:creationId xmlns:a16="http://schemas.microsoft.com/office/drawing/2014/main" id="{00000000-0008-0000-0400-00001708000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444014"/>
    <xdr:sp macro="" textlink="">
      <xdr:nvSpPr>
        <xdr:cNvPr id="2072" name="Text Box 15">
          <a:extLst>
            <a:ext uri="{FF2B5EF4-FFF2-40B4-BE49-F238E27FC236}">
              <a16:creationId xmlns:a16="http://schemas.microsoft.com/office/drawing/2014/main" id="{00000000-0008-0000-0400-000018080000}"/>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73" name="Text Box 16">
          <a:extLst>
            <a:ext uri="{FF2B5EF4-FFF2-40B4-BE49-F238E27FC236}">
              <a16:creationId xmlns:a16="http://schemas.microsoft.com/office/drawing/2014/main" id="{00000000-0008-0000-0400-000019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74" name="Text Box 17">
          <a:extLst>
            <a:ext uri="{FF2B5EF4-FFF2-40B4-BE49-F238E27FC236}">
              <a16:creationId xmlns:a16="http://schemas.microsoft.com/office/drawing/2014/main" id="{00000000-0008-0000-0400-00001A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75" name="Text Box 18">
          <a:extLst>
            <a:ext uri="{FF2B5EF4-FFF2-40B4-BE49-F238E27FC236}">
              <a16:creationId xmlns:a16="http://schemas.microsoft.com/office/drawing/2014/main" id="{00000000-0008-0000-0400-00001B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171450"/>
    <xdr:sp macro="" textlink="">
      <xdr:nvSpPr>
        <xdr:cNvPr id="2076" name="Text Box 19">
          <a:extLst>
            <a:ext uri="{FF2B5EF4-FFF2-40B4-BE49-F238E27FC236}">
              <a16:creationId xmlns:a16="http://schemas.microsoft.com/office/drawing/2014/main" id="{00000000-0008-0000-0400-00001C08000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77" name="Text Box 16">
          <a:extLst>
            <a:ext uri="{FF2B5EF4-FFF2-40B4-BE49-F238E27FC236}">
              <a16:creationId xmlns:a16="http://schemas.microsoft.com/office/drawing/2014/main" id="{00000000-0008-0000-0400-00001D080000}"/>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78" name="Text Box 17">
          <a:extLst>
            <a:ext uri="{FF2B5EF4-FFF2-40B4-BE49-F238E27FC236}">
              <a16:creationId xmlns:a16="http://schemas.microsoft.com/office/drawing/2014/main" id="{00000000-0008-0000-0400-00001E080000}"/>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15</xdr:row>
      <xdr:rowOff>0</xdr:rowOff>
    </xdr:from>
    <xdr:ext cx="95250" cy="171450"/>
    <xdr:sp macro="" textlink="">
      <xdr:nvSpPr>
        <xdr:cNvPr id="2079" name="Text Box 18">
          <a:extLst>
            <a:ext uri="{FF2B5EF4-FFF2-40B4-BE49-F238E27FC236}">
              <a16:creationId xmlns:a16="http://schemas.microsoft.com/office/drawing/2014/main" id="{00000000-0008-0000-0400-00001F080000}"/>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080" name="Text Box 16">
          <a:extLst>
            <a:ext uri="{FF2B5EF4-FFF2-40B4-BE49-F238E27FC236}">
              <a16:creationId xmlns:a16="http://schemas.microsoft.com/office/drawing/2014/main" id="{00000000-0008-0000-0400-000020080000}"/>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081" name="Text Box 17">
          <a:extLst>
            <a:ext uri="{FF2B5EF4-FFF2-40B4-BE49-F238E27FC236}">
              <a16:creationId xmlns:a16="http://schemas.microsoft.com/office/drawing/2014/main" id="{00000000-0008-0000-0400-000021080000}"/>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082" name="Text Box 18">
          <a:extLst>
            <a:ext uri="{FF2B5EF4-FFF2-40B4-BE49-F238E27FC236}">
              <a16:creationId xmlns:a16="http://schemas.microsoft.com/office/drawing/2014/main" id="{00000000-0008-0000-0400-000022080000}"/>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083" name="Text Box 19">
          <a:extLst>
            <a:ext uri="{FF2B5EF4-FFF2-40B4-BE49-F238E27FC236}">
              <a16:creationId xmlns:a16="http://schemas.microsoft.com/office/drawing/2014/main" id="{00000000-0008-0000-0400-000023080000}"/>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084" name="Text Box 16">
          <a:extLst>
            <a:ext uri="{FF2B5EF4-FFF2-40B4-BE49-F238E27FC236}">
              <a16:creationId xmlns:a16="http://schemas.microsoft.com/office/drawing/2014/main" id="{00000000-0008-0000-0400-000024080000}"/>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456743"/>
    <xdr:sp macro="" textlink="">
      <xdr:nvSpPr>
        <xdr:cNvPr id="2145" name="Text Box 15">
          <a:extLst>
            <a:ext uri="{FF2B5EF4-FFF2-40B4-BE49-F238E27FC236}">
              <a16:creationId xmlns:a16="http://schemas.microsoft.com/office/drawing/2014/main" id="{00000000-0008-0000-0400-000061080000}"/>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442269"/>
    <xdr:sp macro="" textlink="">
      <xdr:nvSpPr>
        <xdr:cNvPr id="2146" name="Text Box 15">
          <a:extLst>
            <a:ext uri="{FF2B5EF4-FFF2-40B4-BE49-F238E27FC236}">
              <a16:creationId xmlns:a16="http://schemas.microsoft.com/office/drawing/2014/main" id="{00000000-0008-0000-0400-000062080000}"/>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442269"/>
    <xdr:sp macro="" textlink="">
      <xdr:nvSpPr>
        <xdr:cNvPr id="2147" name="Text Box 15">
          <a:extLst>
            <a:ext uri="{FF2B5EF4-FFF2-40B4-BE49-F238E27FC236}">
              <a16:creationId xmlns:a16="http://schemas.microsoft.com/office/drawing/2014/main" id="{00000000-0008-0000-0400-000063080000}"/>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213632"/>
    <xdr:sp macro="" textlink="">
      <xdr:nvSpPr>
        <xdr:cNvPr id="2148" name="Text Box 15">
          <a:extLst>
            <a:ext uri="{FF2B5EF4-FFF2-40B4-BE49-F238E27FC236}">
              <a16:creationId xmlns:a16="http://schemas.microsoft.com/office/drawing/2014/main" id="{00000000-0008-0000-0400-000064080000}"/>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0</xdr:rowOff>
    </xdr:from>
    <xdr:ext cx="95250" cy="444331"/>
    <xdr:sp macro="" textlink="">
      <xdr:nvSpPr>
        <xdr:cNvPr id="2149" name="Text Box 15">
          <a:extLst>
            <a:ext uri="{FF2B5EF4-FFF2-40B4-BE49-F238E27FC236}">
              <a16:creationId xmlns:a16="http://schemas.microsoft.com/office/drawing/2014/main" id="{00000000-0008-0000-0400-000065080000}"/>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213632"/>
    <xdr:sp macro="" textlink="">
      <xdr:nvSpPr>
        <xdr:cNvPr id="2150" name="Text Box 15">
          <a:extLst>
            <a:ext uri="{FF2B5EF4-FFF2-40B4-BE49-F238E27FC236}">
              <a16:creationId xmlns:a16="http://schemas.microsoft.com/office/drawing/2014/main" id="{00000000-0008-0000-0400-000066080000}"/>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00000000-0008-0000-0400-000067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00000000-0008-0000-0400-000068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00000000-0008-0000-0400-000069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00000000-0008-0000-0400-00006A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00000000-0008-0000-0400-00006B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00000000-0008-0000-0400-00006C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00000000-0008-0000-0400-00006D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00000000-0008-0000-0400-00006E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00000000-0008-0000-0400-00006F080000}"/>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00000000-0008-0000-0400-000070080000}"/>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00000000-0008-0000-0400-000071080000}"/>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00000000-0008-0000-0400-000072080000}"/>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0000000-0008-0000-0400-000073080000}"/>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00000000-0008-0000-0400-000074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0000000-0008-0000-0400-000075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00000000-0008-0000-0400-000076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00000000-0008-0000-0400-000077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00000000-0008-0000-0400-000078080000}"/>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00000000-0008-0000-0400-000079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00000000-0008-0000-0400-00007A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00000000-0008-0000-0400-00007B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00000000-0008-0000-0400-00007C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00000000-0008-0000-0400-00007D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00000000-0008-0000-0400-00007E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000000-0008-0000-0400-00007F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0000000-0008-0000-0400-000080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0000000-0008-0000-0400-000081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00000000-0008-0000-0400-000082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0</xdr:rowOff>
    </xdr:from>
    <xdr:ext cx="95250" cy="213632"/>
    <xdr:sp macro="" textlink="">
      <xdr:nvSpPr>
        <xdr:cNvPr id="2179" name="Text Box 15">
          <a:extLst>
            <a:ext uri="{FF2B5EF4-FFF2-40B4-BE49-F238E27FC236}">
              <a16:creationId xmlns:a16="http://schemas.microsoft.com/office/drawing/2014/main" id="{00000000-0008-0000-0400-00008308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00000000-0008-0000-0400-000084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00000000-0008-0000-0400-000085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00000000-0008-0000-0400-000086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00000000-0008-0000-0400-000087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00000000-0008-0000-0400-000088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00000000-0008-0000-0400-000089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00000000-0008-0000-0400-00008A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00000000-0008-0000-0400-00008B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00000000-0008-0000-0400-00008C080000}"/>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00000000-0008-0000-0400-00008D080000}"/>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00000000-0008-0000-0400-00008E080000}"/>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00000000-0008-0000-0400-00008F080000}"/>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00000000-0008-0000-0400-000090080000}"/>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00000000-0008-0000-0400-000091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00000000-0008-0000-0400-000092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00000000-0008-0000-0400-000093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00000000-0008-0000-0400-000094080000}"/>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00000000-0008-0000-0400-000095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00000000-0008-0000-0400-00009608000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0</xdr:rowOff>
    </xdr:from>
    <xdr:ext cx="95250" cy="171450"/>
    <xdr:sp macro="" textlink="">
      <xdr:nvSpPr>
        <xdr:cNvPr id="2199" name="Text Box 18">
          <a:extLst>
            <a:ext uri="{FF2B5EF4-FFF2-40B4-BE49-F238E27FC236}">
              <a16:creationId xmlns:a16="http://schemas.microsoft.com/office/drawing/2014/main" id="{00000000-0008-0000-0400-000097080000}"/>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00000000-0008-0000-0400-000098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00000000-0008-0000-0400-000099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00000000-0008-0000-0400-00009A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00000000-0008-0000-0400-00009B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00000000-0008-0000-0400-00009C080000}"/>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448496"/>
    <xdr:sp macro="" textlink="">
      <xdr:nvSpPr>
        <xdr:cNvPr id="2205" name="Text Box 15">
          <a:extLst>
            <a:ext uri="{FF2B5EF4-FFF2-40B4-BE49-F238E27FC236}">
              <a16:creationId xmlns:a16="http://schemas.microsoft.com/office/drawing/2014/main" id="{00000000-0008-0000-0400-00009D08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442269"/>
    <xdr:sp macro="" textlink="">
      <xdr:nvSpPr>
        <xdr:cNvPr id="2206" name="Text Box 15">
          <a:extLst>
            <a:ext uri="{FF2B5EF4-FFF2-40B4-BE49-F238E27FC236}">
              <a16:creationId xmlns:a16="http://schemas.microsoft.com/office/drawing/2014/main" id="{00000000-0008-0000-0400-00009E08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442269"/>
    <xdr:sp macro="" textlink="">
      <xdr:nvSpPr>
        <xdr:cNvPr id="2207" name="Text Box 15">
          <a:extLst>
            <a:ext uri="{FF2B5EF4-FFF2-40B4-BE49-F238E27FC236}">
              <a16:creationId xmlns:a16="http://schemas.microsoft.com/office/drawing/2014/main" id="{00000000-0008-0000-0400-00009F08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213632"/>
    <xdr:sp macro="" textlink="">
      <xdr:nvSpPr>
        <xdr:cNvPr id="2208" name="Text Box 15">
          <a:extLst>
            <a:ext uri="{FF2B5EF4-FFF2-40B4-BE49-F238E27FC236}">
              <a16:creationId xmlns:a16="http://schemas.microsoft.com/office/drawing/2014/main" id="{00000000-0008-0000-0400-0000A008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444331"/>
    <xdr:sp macro="" textlink="">
      <xdr:nvSpPr>
        <xdr:cNvPr id="2209" name="Text Box 15">
          <a:extLst>
            <a:ext uri="{FF2B5EF4-FFF2-40B4-BE49-F238E27FC236}">
              <a16:creationId xmlns:a16="http://schemas.microsoft.com/office/drawing/2014/main" id="{00000000-0008-0000-0400-0000A108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0</xdr:rowOff>
    </xdr:from>
    <xdr:ext cx="95250" cy="213632"/>
    <xdr:sp macro="" textlink="">
      <xdr:nvSpPr>
        <xdr:cNvPr id="2210" name="Text Box 15">
          <a:extLst>
            <a:ext uri="{FF2B5EF4-FFF2-40B4-BE49-F238E27FC236}">
              <a16:creationId xmlns:a16="http://schemas.microsoft.com/office/drawing/2014/main" id="{00000000-0008-0000-0400-0000A208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11" name="Text Box 16">
          <a:extLst>
            <a:ext uri="{FF2B5EF4-FFF2-40B4-BE49-F238E27FC236}">
              <a16:creationId xmlns:a16="http://schemas.microsoft.com/office/drawing/2014/main" id="{00000000-0008-0000-0400-0000A3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12" name="Text Box 17">
          <a:extLst>
            <a:ext uri="{FF2B5EF4-FFF2-40B4-BE49-F238E27FC236}">
              <a16:creationId xmlns:a16="http://schemas.microsoft.com/office/drawing/2014/main" id="{00000000-0008-0000-0400-0000A4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13" name="Text Box 18">
          <a:extLst>
            <a:ext uri="{FF2B5EF4-FFF2-40B4-BE49-F238E27FC236}">
              <a16:creationId xmlns:a16="http://schemas.microsoft.com/office/drawing/2014/main" id="{00000000-0008-0000-0400-0000A5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14" name="Text Box 19">
          <a:extLst>
            <a:ext uri="{FF2B5EF4-FFF2-40B4-BE49-F238E27FC236}">
              <a16:creationId xmlns:a16="http://schemas.microsoft.com/office/drawing/2014/main" id="{00000000-0008-0000-0400-0000A6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15" name="Text Box 16">
          <a:extLst>
            <a:ext uri="{FF2B5EF4-FFF2-40B4-BE49-F238E27FC236}">
              <a16:creationId xmlns:a16="http://schemas.microsoft.com/office/drawing/2014/main" id="{00000000-0008-0000-0400-0000A7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16" name="Text Box 17">
          <a:extLst>
            <a:ext uri="{FF2B5EF4-FFF2-40B4-BE49-F238E27FC236}">
              <a16:creationId xmlns:a16="http://schemas.microsoft.com/office/drawing/2014/main" id="{00000000-0008-0000-0400-0000A8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17" name="Text Box 18">
          <a:extLst>
            <a:ext uri="{FF2B5EF4-FFF2-40B4-BE49-F238E27FC236}">
              <a16:creationId xmlns:a16="http://schemas.microsoft.com/office/drawing/2014/main" id="{00000000-0008-0000-0400-0000A9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18" name="Text Box 19">
          <a:extLst>
            <a:ext uri="{FF2B5EF4-FFF2-40B4-BE49-F238E27FC236}">
              <a16:creationId xmlns:a16="http://schemas.microsoft.com/office/drawing/2014/main" id="{00000000-0008-0000-0400-0000AA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19" name="Text Box 16">
          <a:extLst>
            <a:ext uri="{FF2B5EF4-FFF2-40B4-BE49-F238E27FC236}">
              <a16:creationId xmlns:a16="http://schemas.microsoft.com/office/drawing/2014/main" id="{00000000-0008-0000-0400-0000AB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20" name="Text Box 17">
          <a:extLst>
            <a:ext uri="{FF2B5EF4-FFF2-40B4-BE49-F238E27FC236}">
              <a16:creationId xmlns:a16="http://schemas.microsoft.com/office/drawing/2014/main" id="{00000000-0008-0000-0400-0000AC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21" name="Text Box 18">
          <a:extLst>
            <a:ext uri="{FF2B5EF4-FFF2-40B4-BE49-F238E27FC236}">
              <a16:creationId xmlns:a16="http://schemas.microsoft.com/office/drawing/2014/main" id="{00000000-0008-0000-0400-0000AD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22" name="Text Box 19">
          <a:extLst>
            <a:ext uri="{FF2B5EF4-FFF2-40B4-BE49-F238E27FC236}">
              <a16:creationId xmlns:a16="http://schemas.microsoft.com/office/drawing/2014/main" id="{00000000-0008-0000-0400-0000AE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223" name="Text Box 15">
          <a:extLst>
            <a:ext uri="{FF2B5EF4-FFF2-40B4-BE49-F238E27FC236}">
              <a16:creationId xmlns:a16="http://schemas.microsoft.com/office/drawing/2014/main" id="{00000000-0008-0000-0400-0000AF08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24" name="Text Box 16">
          <a:extLst>
            <a:ext uri="{FF2B5EF4-FFF2-40B4-BE49-F238E27FC236}">
              <a16:creationId xmlns:a16="http://schemas.microsoft.com/office/drawing/2014/main" id="{00000000-0008-0000-0400-0000B0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25" name="Text Box 17">
          <a:extLst>
            <a:ext uri="{FF2B5EF4-FFF2-40B4-BE49-F238E27FC236}">
              <a16:creationId xmlns:a16="http://schemas.microsoft.com/office/drawing/2014/main" id="{00000000-0008-0000-0400-0000B1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26" name="Text Box 18">
          <a:extLst>
            <a:ext uri="{FF2B5EF4-FFF2-40B4-BE49-F238E27FC236}">
              <a16:creationId xmlns:a16="http://schemas.microsoft.com/office/drawing/2014/main" id="{00000000-0008-0000-0400-0000B2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27" name="Text Box 19">
          <a:extLst>
            <a:ext uri="{FF2B5EF4-FFF2-40B4-BE49-F238E27FC236}">
              <a16:creationId xmlns:a16="http://schemas.microsoft.com/office/drawing/2014/main" id="{00000000-0008-0000-0400-0000B3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28" name="Text Box 16">
          <a:extLst>
            <a:ext uri="{FF2B5EF4-FFF2-40B4-BE49-F238E27FC236}">
              <a16:creationId xmlns:a16="http://schemas.microsoft.com/office/drawing/2014/main" id="{00000000-0008-0000-0400-0000B4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29" name="Text Box 17">
          <a:extLst>
            <a:ext uri="{FF2B5EF4-FFF2-40B4-BE49-F238E27FC236}">
              <a16:creationId xmlns:a16="http://schemas.microsoft.com/office/drawing/2014/main" id="{00000000-0008-0000-0400-0000B5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30" name="Text Box 18">
          <a:extLst>
            <a:ext uri="{FF2B5EF4-FFF2-40B4-BE49-F238E27FC236}">
              <a16:creationId xmlns:a16="http://schemas.microsoft.com/office/drawing/2014/main" id="{00000000-0008-0000-0400-0000B6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1" name="Text Box 16">
          <a:extLst>
            <a:ext uri="{FF2B5EF4-FFF2-40B4-BE49-F238E27FC236}">
              <a16:creationId xmlns:a16="http://schemas.microsoft.com/office/drawing/2014/main" id="{00000000-0008-0000-0400-0000B7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2" name="Text Box 17">
          <a:extLst>
            <a:ext uri="{FF2B5EF4-FFF2-40B4-BE49-F238E27FC236}">
              <a16:creationId xmlns:a16="http://schemas.microsoft.com/office/drawing/2014/main" id="{00000000-0008-0000-0400-0000B8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3" name="Text Box 18">
          <a:extLst>
            <a:ext uri="{FF2B5EF4-FFF2-40B4-BE49-F238E27FC236}">
              <a16:creationId xmlns:a16="http://schemas.microsoft.com/office/drawing/2014/main" id="{00000000-0008-0000-0400-0000B9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4" name="Text Box 19">
          <a:extLst>
            <a:ext uri="{FF2B5EF4-FFF2-40B4-BE49-F238E27FC236}">
              <a16:creationId xmlns:a16="http://schemas.microsoft.com/office/drawing/2014/main" id="{00000000-0008-0000-0400-0000BA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5" name="Text Box 16">
          <a:extLst>
            <a:ext uri="{FF2B5EF4-FFF2-40B4-BE49-F238E27FC236}">
              <a16:creationId xmlns:a16="http://schemas.microsoft.com/office/drawing/2014/main" id="{00000000-0008-0000-0400-0000BB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6" name="Text Box 17">
          <a:extLst>
            <a:ext uri="{FF2B5EF4-FFF2-40B4-BE49-F238E27FC236}">
              <a16:creationId xmlns:a16="http://schemas.microsoft.com/office/drawing/2014/main" id="{00000000-0008-0000-0400-0000BC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7" name="Text Box 18">
          <a:extLst>
            <a:ext uri="{FF2B5EF4-FFF2-40B4-BE49-F238E27FC236}">
              <a16:creationId xmlns:a16="http://schemas.microsoft.com/office/drawing/2014/main" id="{00000000-0008-0000-0400-0000BD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38" name="Text Box 19">
          <a:extLst>
            <a:ext uri="{FF2B5EF4-FFF2-40B4-BE49-F238E27FC236}">
              <a16:creationId xmlns:a16="http://schemas.microsoft.com/office/drawing/2014/main" id="{00000000-0008-0000-0400-0000BE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456743"/>
    <xdr:sp macro="" textlink="">
      <xdr:nvSpPr>
        <xdr:cNvPr id="2239" name="Text Box 15">
          <a:extLst>
            <a:ext uri="{FF2B5EF4-FFF2-40B4-BE49-F238E27FC236}">
              <a16:creationId xmlns:a16="http://schemas.microsoft.com/office/drawing/2014/main" id="{00000000-0008-0000-0400-0000BF08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442269"/>
    <xdr:sp macro="" textlink="">
      <xdr:nvSpPr>
        <xdr:cNvPr id="2240" name="Text Box 15">
          <a:extLst>
            <a:ext uri="{FF2B5EF4-FFF2-40B4-BE49-F238E27FC236}">
              <a16:creationId xmlns:a16="http://schemas.microsoft.com/office/drawing/2014/main" id="{00000000-0008-0000-0400-0000C008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442269"/>
    <xdr:sp macro="" textlink="">
      <xdr:nvSpPr>
        <xdr:cNvPr id="2241" name="Text Box 15">
          <a:extLst>
            <a:ext uri="{FF2B5EF4-FFF2-40B4-BE49-F238E27FC236}">
              <a16:creationId xmlns:a16="http://schemas.microsoft.com/office/drawing/2014/main" id="{00000000-0008-0000-0400-0000C108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213632"/>
    <xdr:sp macro="" textlink="">
      <xdr:nvSpPr>
        <xdr:cNvPr id="2242" name="Text Box 15">
          <a:extLst>
            <a:ext uri="{FF2B5EF4-FFF2-40B4-BE49-F238E27FC236}">
              <a16:creationId xmlns:a16="http://schemas.microsoft.com/office/drawing/2014/main" id="{00000000-0008-0000-0400-0000C208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444331"/>
    <xdr:sp macro="" textlink="">
      <xdr:nvSpPr>
        <xdr:cNvPr id="2243" name="Text Box 15">
          <a:extLst>
            <a:ext uri="{FF2B5EF4-FFF2-40B4-BE49-F238E27FC236}">
              <a16:creationId xmlns:a16="http://schemas.microsoft.com/office/drawing/2014/main" id="{00000000-0008-0000-0400-0000C308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213632"/>
    <xdr:sp macro="" textlink="">
      <xdr:nvSpPr>
        <xdr:cNvPr id="2244" name="Text Box 15">
          <a:extLst>
            <a:ext uri="{FF2B5EF4-FFF2-40B4-BE49-F238E27FC236}">
              <a16:creationId xmlns:a16="http://schemas.microsoft.com/office/drawing/2014/main" id="{00000000-0008-0000-0400-0000C408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45" name="Text Box 16">
          <a:extLst>
            <a:ext uri="{FF2B5EF4-FFF2-40B4-BE49-F238E27FC236}">
              <a16:creationId xmlns:a16="http://schemas.microsoft.com/office/drawing/2014/main" id="{00000000-0008-0000-0400-0000C5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46" name="Text Box 17">
          <a:extLst>
            <a:ext uri="{FF2B5EF4-FFF2-40B4-BE49-F238E27FC236}">
              <a16:creationId xmlns:a16="http://schemas.microsoft.com/office/drawing/2014/main" id="{00000000-0008-0000-0400-0000C6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47" name="Text Box 18">
          <a:extLst>
            <a:ext uri="{FF2B5EF4-FFF2-40B4-BE49-F238E27FC236}">
              <a16:creationId xmlns:a16="http://schemas.microsoft.com/office/drawing/2014/main" id="{00000000-0008-0000-0400-0000C7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48" name="Text Box 19">
          <a:extLst>
            <a:ext uri="{FF2B5EF4-FFF2-40B4-BE49-F238E27FC236}">
              <a16:creationId xmlns:a16="http://schemas.microsoft.com/office/drawing/2014/main" id="{00000000-0008-0000-0400-0000C8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49" name="Text Box 16">
          <a:extLst>
            <a:ext uri="{FF2B5EF4-FFF2-40B4-BE49-F238E27FC236}">
              <a16:creationId xmlns:a16="http://schemas.microsoft.com/office/drawing/2014/main" id="{00000000-0008-0000-0400-0000C9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50" name="Text Box 17">
          <a:extLst>
            <a:ext uri="{FF2B5EF4-FFF2-40B4-BE49-F238E27FC236}">
              <a16:creationId xmlns:a16="http://schemas.microsoft.com/office/drawing/2014/main" id="{00000000-0008-0000-0400-0000CA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51" name="Text Box 18">
          <a:extLst>
            <a:ext uri="{FF2B5EF4-FFF2-40B4-BE49-F238E27FC236}">
              <a16:creationId xmlns:a16="http://schemas.microsoft.com/office/drawing/2014/main" id="{00000000-0008-0000-0400-0000CB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52" name="Text Box 19">
          <a:extLst>
            <a:ext uri="{FF2B5EF4-FFF2-40B4-BE49-F238E27FC236}">
              <a16:creationId xmlns:a16="http://schemas.microsoft.com/office/drawing/2014/main" id="{00000000-0008-0000-0400-0000CC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53" name="Text Box 16">
          <a:extLst>
            <a:ext uri="{FF2B5EF4-FFF2-40B4-BE49-F238E27FC236}">
              <a16:creationId xmlns:a16="http://schemas.microsoft.com/office/drawing/2014/main" id="{00000000-0008-0000-0400-0000CD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54" name="Text Box 17">
          <a:extLst>
            <a:ext uri="{FF2B5EF4-FFF2-40B4-BE49-F238E27FC236}">
              <a16:creationId xmlns:a16="http://schemas.microsoft.com/office/drawing/2014/main" id="{00000000-0008-0000-0400-0000CE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55" name="Text Box 18">
          <a:extLst>
            <a:ext uri="{FF2B5EF4-FFF2-40B4-BE49-F238E27FC236}">
              <a16:creationId xmlns:a16="http://schemas.microsoft.com/office/drawing/2014/main" id="{00000000-0008-0000-0400-0000CF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256" name="Text Box 19">
          <a:extLst>
            <a:ext uri="{FF2B5EF4-FFF2-40B4-BE49-F238E27FC236}">
              <a16:creationId xmlns:a16="http://schemas.microsoft.com/office/drawing/2014/main" id="{00000000-0008-0000-0400-0000D008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257" name="Text Box 15">
          <a:extLst>
            <a:ext uri="{FF2B5EF4-FFF2-40B4-BE49-F238E27FC236}">
              <a16:creationId xmlns:a16="http://schemas.microsoft.com/office/drawing/2014/main" id="{00000000-0008-0000-0400-0000D108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58" name="Text Box 16">
          <a:extLst>
            <a:ext uri="{FF2B5EF4-FFF2-40B4-BE49-F238E27FC236}">
              <a16:creationId xmlns:a16="http://schemas.microsoft.com/office/drawing/2014/main" id="{00000000-0008-0000-0400-0000D2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59" name="Text Box 17">
          <a:extLst>
            <a:ext uri="{FF2B5EF4-FFF2-40B4-BE49-F238E27FC236}">
              <a16:creationId xmlns:a16="http://schemas.microsoft.com/office/drawing/2014/main" id="{00000000-0008-0000-0400-0000D3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60" name="Text Box 18">
          <a:extLst>
            <a:ext uri="{FF2B5EF4-FFF2-40B4-BE49-F238E27FC236}">
              <a16:creationId xmlns:a16="http://schemas.microsoft.com/office/drawing/2014/main" id="{00000000-0008-0000-0400-0000D4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61" name="Text Box 19">
          <a:extLst>
            <a:ext uri="{FF2B5EF4-FFF2-40B4-BE49-F238E27FC236}">
              <a16:creationId xmlns:a16="http://schemas.microsoft.com/office/drawing/2014/main" id="{00000000-0008-0000-0400-0000D5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19</xdr:row>
      <xdr:rowOff>504825</xdr:rowOff>
    </xdr:from>
    <xdr:ext cx="95250" cy="442269"/>
    <xdr:sp macro="" textlink="">
      <xdr:nvSpPr>
        <xdr:cNvPr id="2262" name="Text Box 15">
          <a:extLst>
            <a:ext uri="{FF2B5EF4-FFF2-40B4-BE49-F238E27FC236}">
              <a16:creationId xmlns:a16="http://schemas.microsoft.com/office/drawing/2014/main" id="{00000000-0008-0000-0400-0000D608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63" name="Text Box 16">
          <a:extLst>
            <a:ext uri="{FF2B5EF4-FFF2-40B4-BE49-F238E27FC236}">
              <a16:creationId xmlns:a16="http://schemas.microsoft.com/office/drawing/2014/main" id="{00000000-0008-0000-0400-0000D7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64" name="Text Box 17">
          <a:extLst>
            <a:ext uri="{FF2B5EF4-FFF2-40B4-BE49-F238E27FC236}">
              <a16:creationId xmlns:a16="http://schemas.microsoft.com/office/drawing/2014/main" id="{00000000-0008-0000-0400-0000D8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65" name="Text Box 18">
          <a:extLst>
            <a:ext uri="{FF2B5EF4-FFF2-40B4-BE49-F238E27FC236}">
              <a16:creationId xmlns:a16="http://schemas.microsoft.com/office/drawing/2014/main" id="{00000000-0008-0000-0400-0000D9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66" name="Text Box 16">
          <a:extLst>
            <a:ext uri="{FF2B5EF4-FFF2-40B4-BE49-F238E27FC236}">
              <a16:creationId xmlns:a16="http://schemas.microsoft.com/office/drawing/2014/main" id="{00000000-0008-0000-0400-0000DA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67" name="Text Box 17">
          <a:extLst>
            <a:ext uri="{FF2B5EF4-FFF2-40B4-BE49-F238E27FC236}">
              <a16:creationId xmlns:a16="http://schemas.microsoft.com/office/drawing/2014/main" id="{00000000-0008-0000-0400-0000DB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68" name="Text Box 18">
          <a:extLst>
            <a:ext uri="{FF2B5EF4-FFF2-40B4-BE49-F238E27FC236}">
              <a16:creationId xmlns:a16="http://schemas.microsoft.com/office/drawing/2014/main" id="{00000000-0008-0000-0400-0000DC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69" name="Text Box 19">
          <a:extLst>
            <a:ext uri="{FF2B5EF4-FFF2-40B4-BE49-F238E27FC236}">
              <a16:creationId xmlns:a16="http://schemas.microsoft.com/office/drawing/2014/main" id="{00000000-0008-0000-0400-0000DD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70" name="Text Box 16">
          <a:extLst>
            <a:ext uri="{FF2B5EF4-FFF2-40B4-BE49-F238E27FC236}">
              <a16:creationId xmlns:a16="http://schemas.microsoft.com/office/drawing/2014/main" id="{00000000-0008-0000-0400-0000DE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71" name="Text Box 17">
          <a:extLst>
            <a:ext uri="{FF2B5EF4-FFF2-40B4-BE49-F238E27FC236}">
              <a16:creationId xmlns:a16="http://schemas.microsoft.com/office/drawing/2014/main" id="{00000000-0008-0000-0400-0000DF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72" name="Text Box 18">
          <a:extLst>
            <a:ext uri="{FF2B5EF4-FFF2-40B4-BE49-F238E27FC236}">
              <a16:creationId xmlns:a16="http://schemas.microsoft.com/office/drawing/2014/main" id="{00000000-0008-0000-0400-0000E0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20</xdr:row>
      <xdr:rowOff>0</xdr:rowOff>
    </xdr:from>
    <xdr:ext cx="95250" cy="213632"/>
    <xdr:sp macro="" textlink="">
      <xdr:nvSpPr>
        <xdr:cNvPr id="2273" name="Text Box 15">
          <a:extLst>
            <a:ext uri="{FF2B5EF4-FFF2-40B4-BE49-F238E27FC236}">
              <a16:creationId xmlns:a16="http://schemas.microsoft.com/office/drawing/2014/main" id="{00000000-0008-0000-0400-0000E108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74" name="Text Box 16">
          <a:extLst>
            <a:ext uri="{FF2B5EF4-FFF2-40B4-BE49-F238E27FC236}">
              <a16:creationId xmlns:a16="http://schemas.microsoft.com/office/drawing/2014/main" id="{00000000-0008-0000-0400-0000E2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75" name="Text Box 17">
          <a:extLst>
            <a:ext uri="{FF2B5EF4-FFF2-40B4-BE49-F238E27FC236}">
              <a16:creationId xmlns:a16="http://schemas.microsoft.com/office/drawing/2014/main" id="{00000000-0008-0000-0400-0000E3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76" name="Text Box 18">
          <a:extLst>
            <a:ext uri="{FF2B5EF4-FFF2-40B4-BE49-F238E27FC236}">
              <a16:creationId xmlns:a16="http://schemas.microsoft.com/office/drawing/2014/main" id="{00000000-0008-0000-0400-0000E4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77" name="Text Box 19">
          <a:extLst>
            <a:ext uri="{FF2B5EF4-FFF2-40B4-BE49-F238E27FC236}">
              <a16:creationId xmlns:a16="http://schemas.microsoft.com/office/drawing/2014/main" id="{00000000-0008-0000-0400-0000E5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78" name="Text Box 16">
          <a:extLst>
            <a:ext uri="{FF2B5EF4-FFF2-40B4-BE49-F238E27FC236}">
              <a16:creationId xmlns:a16="http://schemas.microsoft.com/office/drawing/2014/main" id="{00000000-0008-0000-0400-0000E6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79" name="Text Box 17">
          <a:extLst>
            <a:ext uri="{FF2B5EF4-FFF2-40B4-BE49-F238E27FC236}">
              <a16:creationId xmlns:a16="http://schemas.microsoft.com/office/drawing/2014/main" id="{00000000-0008-0000-0400-0000E7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80" name="Text Box 18">
          <a:extLst>
            <a:ext uri="{FF2B5EF4-FFF2-40B4-BE49-F238E27FC236}">
              <a16:creationId xmlns:a16="http://schemas.microsoft.com/office/drawing/2014/main" id="{00000000-0008-0000-0400-0000E8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81" name="Text Box 19">
          <a:extLst>
            <a:ext uri="{FF2B5EF4-FFF2-40B4-BE49-F238E27FC236}">
              <a16:creationId xmlns:a16="http://schemas.microsoft.com/office/drawing/2014/main" id="{00000000-0008-0000-0400-0000E9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282" name="Text Box 16">
          <a:extLst>
            <a:ext uri="{FF2B5EF4-FFF2-40B4-BE49-F238E27FC236}">
              <a16:creationId xmlns:a16="http://schemas.microsoft.com/office/drawing/2014/main" id="{00000000-0008-0000-0400-0000EA08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283" name="Text Box 17">
          <a:extLst>
            <a:ext uri="{FF2B5EF4-FFF2-40B4-BE49-F238E27FC236}">
              <a16:creationId xmlns:a16="http://schemas.microsoft.com/office/drawing/2014/main" id="{00000000-0008-0000-0400-0000EB08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284" name="Text Box 18">
          <a:extLst>
            <a:ext uri="{FF2B5EF4-FFF2-40B4-BE49-F238E27FC236}">
              <a16:creationId xmlns:a16="http://schemas.microsoft.com/office/drawing/2014/main" id="{00000000-0008-0000-0400-0000EC08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285" name="Text Box 19">
          <a:extLst>
            <a:ext uri="{FF2B5EF4-FFF2-40B4-BE49-F238E27FC236}">
              <a16:creationId xmlns:a16="http://schemas.microsoft.com/office/drawing/2014/main" id="{00000000-0008-0000-0400-0000ED08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286" name="Text Box 15">
          <a:extLst>
            <a:ext uri="{FF2B5EF4-FFF2-40B4-BE49-F238E27FC236}">
              <a16:creationId xmlns:a16="http://schemas.microsoft.com/office/drawing/2014/main" id="{00000000-0008-0000-0400-0000EE08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87" name="Text Box 16">
          <a:extLst>
            <a:ext uri="{FF2B5EF4-FFF2-40B4-BE49-F238E27FC236}">
              <a16:creationId xmlns:a16="http://schemas.microsoft.com/office/drawing/2014/main" id="{00000000-0008-0000-0400-0000EF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88" name="Text Box 17">
          <a:extLst>
            <a:ext uri="{FF2B5EF4-FFF2-40B4-BE49-F238E27FC236}">
              <a16:creationId xmlns:a16="http://schemas.microsoft.com/office/drawing/2014/main" id="{00000000-0008-0000-0400-0000F0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89" name="Text Box 18">
          <a:extLst>
            <a:ext uri="{FF2B5EF4-FFF2-40B4-BE49-F238E27FC236}">
              <a16:creationId xmlns:a16="http://schemas.microsoft.com/office/drawing/2014/main" id="{00000000-0008-0000-0400-0000F1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171450"/>
    <xdr:sp macro="" textlink="">
      <xdr:nvSpPr>
        <xdr:cNvPr id="2290" name="Text Box 19">
          <a:extLst>
            <a:ext uri="{FF2B5EF4-FFF2-40B4-BE49-F238E27FC236}">
              <a16:creationId xmlns:a16="http://schemas.microsoft.com/office/drawing/2014/main" id="{00000000-0008-0000-0400-0000F208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91" name="Text Box 16">
          <a:extLst>
            <a:ext uri="{FF2B5EF4-FFF2-40B4-BE49-F238E27FC236}">
              <a16:creationId xmlns:a16="http://schemas.microsoft.com/office/drawing/2014/main" id="{00000000-0008-0000-0400-0000F3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292" name="Text Box 17">
          <a:extLst>
            <a:ext uri="{FF2B5EF4-FFF2-40B4-BE49-F238E27FC236}">
              <a16:creationId xmlns:a16="http://schemas.microsoft.com/office/drawing/2014/main" id="{00000000-0008-0000-0400-0000F408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20</xdr:row>
      <xdr:rowOff>0</xdr:rowOff>
    </xdr:from>
    <xdr:ext cx="95250" cy="171450"/>
    <xdr:sp macro="" textlink="">
      <xdr:nvSpPr>
        <xdr:cNvPr id="2293" name="Text Box 18">
          <a:extLst>
            <a:ext uri="{FF2B5EF4-FFF2-40B4-BE49-F238E27FC236}">
              <a16:creationId xmlns:a16="http://schemas.microsoft.com/office/drawing/2014/main" id="{00000000-0008-0000-0400-0000F508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94" name="Text Box 16">
          <a:extLst>
            <a:ext uri="{FF2B5EF4-FFF2-40B4-BE49-F238E27FC236}">
              <a16:creationId xmlns:a16="http://schemas.microsoft.com/office/drawing/2014/main" id="{00000000-0008-0000-0400-0000F6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95" name="Text Box 17">
          <a:extLst>
            <a:ext uri="{FF2B5EF4-FFF2-40B4-BE49-F238E27FC236}">
              <a16:creationId xmlns:a16="http://schemas.microsoft.com/office/drawing/2014/main" id="{00000000-0008-0000-0400-0000F7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96" name="Text Box 18">
          <a:extLst>
            <a:ext uri="{FF2B5EF4-FFF2-40B4-BE49-F238E27FC236}">
              <a16:creationId xmlns:a16="http://schemas.microsoft.com/office/drawing/2014/main" id="{00000000-0008-0000-0400-0000F8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97" name="Text Box 19">
          <a:extLst>
            <a:ext uri="{FF2B5EF4-FFF2-40B4-BE49-F238E27FC236}">
              <a16:creationId xmlns:a16="http://schemas.microsoft.com/office/drawing/2014/main" id="{00000000-0008-0000-0400-0000F9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2298" name="Text Box 16">
          <a:extLst>
            <a:ext uri="{FF2B5EF4-FFF2-40B4-BE49-F238E27FC236}">
              <a16:creationId xmlns:a16="http://schemas.microsoft.com/office/drawing/2014/main" id="{00000000-0008-0000-0400-0000FA08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48496"/>
    <xdr:sp macro="" textlink="">
      <xdr:nvSpPr>
        <xdr:cNvPr id="2299" name="Text Box 15">
          <a:extLst>
            <a:ext uri="{FF2B5EF4-FFF2-40B4-BE49-F238E27FC236}">
              <a16:creationId xmlns:a16="http://schemas.microsoft.com/office/drawing/2014/main" id="{00000000-0008-0000-0400-0000FB08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2300" name="Text Box 15">
          <a:extLst>
            <a:ext uri="{FF2B5EF4-FFF2-40B4-BE49-F238E27FC236}">
              <a16:creationId xmlns:a16="http://schemas.microsoft.com/office/drawing/2014/main" id="{00000000-0008-0000-0400-0000FC08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442269"/>
    <xdr:sp macro="" textlink="">
      <xdr:nvSpPr>
        <xdr:cNvPr id="2301" name="Text Box 15">
          <a:extLst>
            <a:ext uri="{FF2B5EF4-FFF2-40B4-BE49-F238E27FC236}">
              <a16:creationId xmlns:a16="http://schemas.microsoft.com/office/drawing/2014/main" id="{00000000-0008-0000-0400-0000FD08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213632"/>
    <xdr:sp macro="" textlink="">
      <xdr:nvSpPr>
        <xdr:cNvPr id="2302" name="Text Box 15">
          <a:extLst>
            <a:ext uri="{FF2B5EF4-FFF2-40B4-BE49-F238E27FC236}">
              <a16:creationId xmlns:a16="http://schemas.microsoft.com/office/drawing/2014/main" id="{00000000-0008-0000-0400-0000FE08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44331"/>
    <xdr:sp macro="" textlink="">
      <xdr:nvSpPr>
        <xdr:cNvPr id="2303" name="Text Box 15">
          <a:extLst>
            <a:ext uri="{FF2B5EF4-FFF2-40B4-BE49-F238E27FC236}">
              <a16:creationId xmlns:a16="http://schemas.microsoft.com/office/drawing/2014/main" id="{00000000-0008-0000-0400-0000FF08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20</xdr:row>
      <xdr:rowOff>0</xdr:rowOff>
    </xdr:from>
    <xdr:ext cx="95250" cy="213632"/>
    <xdr:sp macro="" textlink="">
      <xdr:nvSpPr>
        <xdr:cNvPr id="2304" name="Text Box 15">
          <a:extLst>
            <a:ext uri="{FF2B5EF4-FFF2-40B4-BE49-F238E27FC236}">
              <a16:creationId xmlns:a16="http://schemas.microsoft.com/office/drawing/2014/main" id="{00000000-0008-0000-0400-00000009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05" name="Text Box 16">
          <a:extLst>
            <a:ext uri="{FF2B5EF4-FFF2-40B4-BE49-F238E27FC236}">
              <a16:creationId xmlns:a16="http://schemas.microsoft.com/office/drawing/2014/main" id="{00000000-0008-0000-0400-00000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06" name="Text Box 17">
          <a:extLst>
            <a:ext uri="{FF2B5EF4-FFF2-40B4-BE49-F238E27FC236}">
              <a16:creationId xmlns:a16="http://schemas.microsoft.com/office/drawing/2014/main" id="{00000000-0008-0000-0400-00000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07" name="Text Box 18">
          <a:extLst>
            <a:ext uri="{FF2B5EF4-FFF2-40B4-BE49-F238E27FC236}">
              <a16:creationId xmlns:a16="http://schemas.microsoft.com/office/drawing/2014/main" id="{00000000-0008-0000-0400-00000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08" name="Text Box 19">
          <a:extLst>
            <a:ext uri="{FF2B5EF4-FFF2-40B4-BE49-F238E27FC236}">
              <a16:creationId xmlns:a16="http://schemas.microsoft.com/office/drawing/2014/main" id="{00000000-0008-0000-0400-000004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09" name="Text Box 16">
          <a:extLst>
            <a:ext uri="{FF2B5EF4-FFF2-40B4-BE49-F238E27FC236}">
              <a16:creationId xmlns:a16="http://schemas.microsoft.com/office/drawing/2014/main" id="{00000000-0008-0000-0400-00000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10" name="Text Box 17">
          <a:extLst>
            <a:ext uri="{FF2B5EF4-FFF2-40B4-BE49-F238E27FC236}">
              <a16:creationId xmlns:a16="http://schemas.microsoft.com/office/drawing/2014/main" id="{00000000-0008-0000-0400-00000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11" name="Text Box 18">
          <a:extLst>
            <a:ext uri="{FF2B5EF4-FFF2-40B4-BE49-F238E27FC236}">
              <a16:creationId xmlns:a16="http://schemas.microsoft.com/office/drawing/2014/main" id="{00000000-0008-0000-0400-00000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12" name="Text Box 19">
          <a:extLst>
            <a:ext uri="{FF2B5EF4-FFF2-40B4-BE49-F238E27FC236}">
              <a16:creationId xmlns:a16="http://schemas.microsoft.com/office/drawing/2014/main" id="{00000000-0008-0000-0400-000008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13" name="Text Box 16">
          <a:extLst>
            <a:ext uri="{FF2B5EF4-FFF2-40B4-BE49-F238E27FC236}">
              <a16:creationId xmlns:a16="http://schemas.microsoft.com/office/drawing/2014/main" id="{00000000-0008-0000-0400-000009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14" name="Text Box 17">
          <a:extLst>
            <a:ext uri="{FF2B5EF4-FFF2-40B4-BE49-F238E27FC236}">
              <a16:creationId xmlns:a16="http://schemas.microsoft.com/office/drawing/2014/main" id="{00000000-0008-0000-0400-00000A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15" name="Text Box 18">
          <a:extLst>
            <a:ext uri="{FF2B5EF4-FFF2-40B4-BE49-F238E27FC236}">
              <a16:creationId xmlns:a16="http://schemas.microsoft.com/office/drawing/2014/main" id="{00000000-0008-0000-0400-00000B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16" name="Text Box 19">
          <a:extLst>
            <a:ext uri="{FF2B5EF4-FFF2-40B4-BE49-F238E27FC236}">
              <a16:creationId xmlns:a16="http://schemas.microsoft.com/office/drawing/2014/main" id="{00000000-0008-0000-0400-00000C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2317" name="Text Box 15">
          <a:extLst>
            <a:ext uri="{FF2B5EF4-FFF2-40B4-BE49-F238E27FC236}">
              <a16:creationId xmlns:a16="http://schemas.microsoft.com/office/drawing/2014/main" id="{00000000-0008-0000-0400-00000D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18" name="Text Box 16">
          <a:extLst>
            <a:ext uri="{FF2B5EF4-FFF2-40B4-BE49-F238E27FC236}">
              <a16:creationId xmlns:a16="http://schemas.microsoft.com/office/drawing/2014/main" id="{00000000-0008-0000-0400-00000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19" name="Text Box 17">
          <a:extLst>
            <a:ext uri="{FF2B5EF4-FFF2-40B4-BE49-F238E27FC236}">
              <a16:creationId xmlns:a16="http://schemas.microsoft.com/office/drawing/2014/main" id="{00000000-0008-0000-0400-00000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20" name="Text Box 18">
          <a:extLst>
            <a:ext uri="{FF2B5EF4-FFF2-40B4-BE49-F238E27FC236}">
              <a16:creationId xmlns:a16="http://schemas.microsoft.com/office/drawing/2014/main" id="{00000000-0008-0000-0400-00001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21" name="Text Box 19">
          <a:extLst>
            <a:ext uri="{FF2B5EF4-FFF2-40B4-BE49-F238E27FC236}">
              <a16:creationId xmlns:a16="http://schemas.microsoft.com/office/drawing/2014/main" id="{00000000-0008-0000-0400-00001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22" name="Text Box 16">
          <a:extLst>
            <a:ext uri="{FF2B5EF4-FFF2-40B4-BE49-F238E27FC236}">
              <a16:creationId xmlns:a16="http://schemas.microsoft.com/office/drawing/2014/main" id="{00000000-0008-0000-0400-000012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23" name="Text Box 17">
          <a:extLst>
            <a:ext uri="{FF2B5EF4-FFF2-40B4-BE49-F238E27FC236}">
              <a16:creationId xmlns:a16="http://schemas.microsoft.com/office/drawing/2014/main" id="{00000000-0008-0000-0400-000013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24" name="Text Box 18">
          <a:extLst>
            <a:ext uri="{FF2B5EF4-FFF2-40B4-BE49-F238E27FC236}">
              <a16:creationId xmlns:a16="http://schemas.microsoft.com/office/drawing/2014/main" id="{00000000-0008-0000-0400-00001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25" name="Text Box 16">
          <a:extLst>
            <a:ext uri="{FF2B5EF4-FFF2-40B4-BE49-F238E27FC236}">
              <a16:creationId xmlns:a16="http://schemas.microsoft.com/office/drawing/2014/main" id="{00000000-0008-0000-0400-000015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26" name="Text Box 17">
          <a:extLst>
            <a:ext uri="{FF2B5EF4-FFF2-40B4-BE49-F238E27FC236}">
              <a16:creationId xmlns:a16="http://schemas.microsoft.com/office/drawing/2014/main" id="{00000000-0008-0000-0400-000016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27" name="Text Box 18">
          <a:extLst>
            <a:ext uri="{FF2B5EF4-FFF2-40B4-BE49-F238E27FC236}">
              <a16:creationId xmlns:a16="http://schemas.microsoft.com/office/drawing/2014/main" id="{00000000-0008-0000-0400-00001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28" name="Text Box 19">
          <a:extLst>
            <a:ext uri="{FF2B5EF4-FFF2-40B4-BE49-F238E27FC236}">
              <a16:creationId xmlns:a16="http://schemas.microsoft.com/office/drawing/2014/main" id="{00000000-0008-0000-0400-00001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29" name="Text Box 16">
          <a:extLst>
            <a:ext uri="{FF2B5EF4-FFF2-40B4-BE49-F238E27FC236}">
              <a16:creationId xmlns:a16="http://schemas.microsoft.com/office/drawing/2014/main" id="{00000000-0008-0000-0400-000019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30" name="Text Box 17">
          <a:extLst>
            <a:ext uri="{FF2B5EF4-FFF2-40B4-BE49-F238E27FC236}">
              <a16:creationId xmlns:a16="http://schemas.microsoft.com/office/drawing/2014/main" id="{00000000-0008-0000-0400-00001A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31" name="Text Box 18">
          <a:extLst>
            <a:ext uri="{FF2B5EF4-FFF2-40B4-BE49-F238E27FC236}">
              <a16:creationId xmlns:a16="http://schemas.microsoft.com/office/drawing/2014/main" id="{00000000-0008-0000-0400-00001B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32" name="Text Box 19">
          <a:extLst>
            <a:ext uri="{FF2B5EF4-FFF2-40B4-BE49-F238E27FC236}">
              <a16:creationId xmlns:a16="http://schemas.microsoft.com/office/drawing/2014/main" id="{00000000-0008-0000-0400-00001C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56743"/>
    <xdr:sp macro="" textlink="">
      <xdr:nvSpPr>
        <xdr:cNvPr id="2333" name="Text Box 15">
          <a:extLst>
            <a:ext uri="{FF2B5EF4-FFF2-40B4-BE49-F238E27FC236}">
              <a16:creationId xmlns:a16="http://schemas.microsoft.com/office/drawing/2014/main" id="{00000000-0008-0000-0400-00001D09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2334" name="Text Box 15">
          <a:extLst>
            <a:ext uri="{FF2B5EF4-FFF2-40B4-BE49-F238E27FC236}">
              <a16:creationId xmlns:a16="http://schemas.microsoft.com/office/drawing/2014/main" id="{00000000-0008-0000-0400-00001E09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442269"/>
    <xdr:sp macro="" textlink="">
      <xdr:nvSpPr>
        <xdr:cNvPr id="2335" name="Text Box 15">
          <a:extLst>
            <a:ext uri="{FF2B5EF4-FFF2-40B4-BE49-F238E27FC236}">
              <a16:creationId xmlns:a16="http://schemas.microsoft.com/office/drawing/2014/main" id="{00000000-0008-0000-0400-00001F09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213632"/>
    <xdr:sp macro="" textlink="">
      <xdr:nvSpPr>
        <xdr:cNvPr id="2336" name="Text Box 15">
          <a:extLst>
            <a:ext uri="{FF2B5EF4-FFF2-40B4-BE49-F238E27FC236}">
              <a16:creationId xmlns:a16="http://schemas.microsoft.com/office/drawing/2014/main" id="{00000000-0008-0000-0400-00002009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0</xdr:rowOff>
    </xdr:from>
    <xdr:ext cx="95250" cy="444331"/>
    <xdr:sp macro="" textlink="">
      <xdr:nvSpPr>
        <xdr:cNvPr id="2337" name="Text Box 15">
          <a:extLst>
            <a:ext uri="{FF2B5EF4-FFF2-40B4-BE49-F238E27FC236}">
              <a16:creationId xmlns:a16="http://schemas.microsoft.com/office/drawing/2014/main" id="{00000000-0008-0000-0400-00002109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213632"/>
    <xdr:sp macro="" textlink="">
      <xdr:nvSpPr>
        <xdr:cNvPr id="2338" name="Text Box 15">
          <a:extLst>
            <a:ext uri="{FF2B5EF4-FFF2-40B4-BE49-F238E27FC236}">
              <a16:creationId xmlns:a16="http://schemas.microsoft.com/office/drawing/2014/main" id="{00000000-0008-0000-0400-00002209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39" name="Text Box 16">
          <a:extLst>
            <a:ext uri="{FF2B5EF4-FFF2-40B4-BE49-F238E27FC236}">
              <a16:creationId xmlns:a16="http://schemas.microsoft.com/office/drawing/2014/main" id="{00000000-0008-0000-0400-00002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40" name="Text Box 17">
          <a:extLst>
            <a:ext uri="{FF2B5EF4-FFF2-40B4-BE49-F238E27FC236}">
              <a16:creationId xmlns:a16="http://schemas.microsoft.com/office/drawing/2014/main" id="{00000000-0008-0000-0400-000024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41" name="Text Box 18">
          <a:extLst>
            <a:ext uri="{FF2B5EF4-FFF2-40B4-BE49-F238E27FC236}">
              <a16:creationId xmlns:a16="http://schemas.microsoft.com/office/drawing/2014/main" id="{00000000-0008-0000-0400-000025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42" name="Text Box 19">
          <a:extLst>
            <a:ext uri="{FF2B5EF4-FFF2-40B4-BE49-F238E27FC236}">
              <a16:creationId xmlns:a16="http://schemas.microsoft.com/office/drawing/2014/main" id="{00000000-0008-0000-0400-000026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43" name="Text Box 16">
          <a:extLst>
            <a:ext uri="{FF2B5EF4-FFF2-40B4-BE49-F238E27FC236}">
              <a16:creationId xmlns:a16="http://schemas.microsoft.com/office/drawing/2014/main" id="{00000000-0008-0000-0400-00002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44" name="Text Box 17">
          <a:extLst>
            <a:ext uri="{FF2B5EF4-FFF2-40B4-BE49-F238E27FC236}">
              <a16:creationId xmlns:a16="http://schemas.microsoft.com/office/drawing/2014/main" id="{00000000-0008-0000-0400-000028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45" name="Text Box 18">
          <a:extLst>
            <a:ext uri="{FF2B5EF4-FFF2-40B4-BE49-F238E27FC236}">
              <a16:creationId xmlns:a16="http://schemas.microsoft.com/office/drawing/2014/main" id="{00000000-0008-0000-0400-000029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46" name="Text Box 19">
          <a:extLst>
            <a:ext uri="{FF2B5EF4-FFF2-40B4-BE49-F238E27FC236}">
              <a16:creationId xmlns:a16="http://schemas.microsoft.com/office/drawing/2014/main" id="{00000000-0008-0000-0400-00002A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47" name="Text Box 16">
          <a:extLst>
            <a:ext uri="{FF2B5EF4-FFF2-40B4-BE49-F238E27FC236}">
              <a16:creationId xmlns:a16="http://schemas.microsoft.com/office/drawing/2014/main" id="{00000000-0008-0000-0400-00002B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48" name="Text Box 17">
          <a:extLst>
            <a:ext uri="{FF2B5EF4-FFF2-40B4-BE49-F238E27FC236}">
              <a16:creationId xmlns:a16="http://schemas.microsoft.com/office/drawing/2014/main" id="{00000000-0008-0000-0400-00002C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49" name="Text Box 18">
          <a:extLst>
            <a:ext uri="{FF2B5EF4-FFF2-40B4-BE49-F238E27FC236}">
              <a16:creationId xmlns:a16="http://schemas.microsoft.com/office/drawing/2014/main" id="{00000000-0008-0000-0400-00002D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350" name="Text Box 19">
          <a:extLst>
            <a:ext uri="{FF2B5EF4-FFF2-40B4-BE49-F238E27FC236}">
              <a16:creationId xmlns:a16="http://schemas.microsoft.com/office/drawing/2014/main" id="{00000000-0008-0000-0400-00002E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2351" name="Text Box 15">
          <a:extLst>
            <a:ext uri="{FF2B5EF4-FFF2-40B4-BE49-F238E27FC236}">
              <a16:creationId xmlns:a16="http://schemas.microsoft.com/office/drawing/2014/main" id="{00000000-0008-0000-0400-00002F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52" name="Text Box 16">
          <a:extLst>
            <a:ext uri="{FF2B5EF4-FFF2-40B4-BE49-F238E27FC236}">
              <a16:creationId xmlns:a16="http://schemas.microsoft.com/office/drawing/2014/main" id="{00000000-0008-0000-0400-00003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53" name="Text Box 17">
          <a:extLst>
            <a:ext uri="{FF2B5EF4-FFF2-40B4-BE49-F238E27FC236}">
              <a16:creationId xmlns:a16="http://schemas.microsoft.com/office/drawing/2014/main" id="{00000000-0008-0000-0400-00003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54" name="Text Box 18">
          <a:extLst>
            <a:ext uri="{FF2B5EF4-FFF2-40B4-BE49-F238E27FC236}">
              <a16:creationId xmlns:a16="http://schemas.microsoft.com/office/drawing/2014/main" id="{00000000-0008-0000-0400-00003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55" name="Text Box 19">
          <a:extLst>
            <a:ext uri="{FF2B5EF4-FFF2-40B4-BE49-F238E27FC236}">
              <a16:creationId xmlns:a16="http://schemas.microsoft.com/office/drawing/2014/main" id="{00000000-0008-0000-0400-00003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356" name="Text Box 15">
          <a:extLst>
            <a:ext uri="{FF2B5EF4-FFF2-40B4-BE49-F238E27FC236}">
              <a16:creationId xmlns:a16="http://schemas.microsoft.com/office/drawing/2014/main" id="{00000000-0008-0000-0400-00003409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57" name="Text Box 16">
          <a:extLst>
            <a:ext uri="{FF2B5EF4-FFF2-40B4-BE49-F238E27FC236}">
              <a16:creationId xmlns:a16="http://schemas.microsoft.com/office/drawing/2014/main" id="{00000000-0008-0000-0400-00003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58" name="Text Box 17">
          <a:extLst>
            <a:ext uri="{FF2B5EF4-FFF2-40B4-BE49-F238E27FC236}">
              <a16:creationId xmlns:a16="http://schemas.microsoft.com/office/drawing/2014/main" id="{00000000-0008-0000-0400-00003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59" name="Text Box 18">
          <a:extLst>
            <a:ext uri="{FF2B5EF4-FFF2-40B4-BE49-F238E27FC236}">
              <a16:creationId xmlns:a16="http://schemas.microsoft.com/office/drawing/2014/main" id="{00000000-0008-0000-0400-00003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0" name="Text Box 16">
          <a:extLst>
            <a:ext uri="{FF2B5EF4-FFF2-40B4-BE49-F238E27FC236}">
              <a16:creationId xmlns:a16="http://schemas.microsoft.com/office/drawing/2014/main" id="{00000000-0008-0000-0400-00003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1" name="Text Box 17">
          <a:extLst>
            <a:ext uri="{FF2B5EF4-FFF2-40B4-BE49-F238E27FC236}">
              <a16:creationId xmlns:a16="http://schemas.microsoft.com/office/drawing/2014/main" id="{00000000-0008-0000-0400-000039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2" name="Text Box 18">
          <a:extLst>
            <a:ext uri="{FF2B5EF4-FFF2-40B4-BE49-F238E27FC236}">
              <a16:creationId xmlns:a16="http://schemas.microsoft.com/office/drawing/2014/main" id="{00000000-0008-0000-0400-00003A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3" name="Text Box 19">
          <a:extLst>
            <a:ext uri="{FF2B5EF4-FFF2-40B4-BE49-F238E27FC236}">
              <a16:creationId xmlns:a16="http://schemas.microsoft.com/office/drawing/2014/main" id="{00000000-0008-0000-0400-00003B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4" name="Text Box 16">
          <a:extLst>
            <a:ext uri="{FF2B5EF4-FFF2-40B4-BE49-F238E27FC236}">
              <a16:creationId xmlns:a16="http://schemas.microsoft.com/office/drawing/2014/main" id="{00000000-0008-0000-0400-00003C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5" name="Text Box 17">
          <a:extLst>
            <a:ext uri="{FF2B5EF4-FFF2-40B4-BE49-F238E27FC236}">
              <a16:creationId xmlns:a16="http://schemas.microsoft.com/office/drawing/2014/main" id="{00000000-0008-0000-0400-00003D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66" name="Text Box 18">
          <a:extLst>
            <a:ext uri="{FF2B5EF4-FFF2-40B4-BE49-F238E27FC236}">
              <a16:creationId xmlns:a16="http://schemas.microsoft.com/office/drawing/2014/main" id="{00000000-0008-0000-0400-00003E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0</xdr:rowOff>
    </xdr:from>
    <xdr:ext cx="95250" cy="213632"/>
    <xdr:sp macro="" textlink="">
      <xdr:nvSpPr>
        <xdr:cNvPr id="2367" name="Text Box 15">
          <a:extLst>
            <a:ext uri="{FF2B5EF4-FFF2-40B4-BE49-F238E27FC236}">
              <a16:creationId xmlns:a16="http://schemas.microsoft.com/office/drawing/2014/main" id="{00000000-0008-0000-0400-00003F09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68" name="Text Box 16">
          <a:extLst>
            <a:ext uri="{FF2B5EF4-FFF2-40B4-BE49-F238E27FC236}">
              <a16:creationId xmlns:a16="http://schemas.microsoft.com/office/drawing/2014/main" id="{00000000-0008-0000-0400-00004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69" name="Text Box 17">
          <a:extLst>
            <a:ext uri="{FF2B5EF4-FFF2-40B4-BE49-F238E27FC236}">
              <a16:creationId xmlns:a16="http://schemas.microsoft.com/office/drawing/2014/main" id="{00000000-0008-0000-0400-00004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70" name="Text Box 18">
          <a:extLst>
            <a:ext uri="{FF2B5EF4-FFF2-40B4-BE49-F238E27FC236}">
              <a16:creationId xmlns:a16="http://schemas.microsoft.com/office/drawing/2014/main" id="{00000000-0008-0000-0400-00004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71" name="Text Box 19">
          <a:extLst>
            <a:ext uri="{FF2B5EF4-FFF2-40B4-BE49-F238E27FC236}">
              <a16:creationId xmlns:a16="http://schemas.microsoft.com/office/drawing/2014/main" id="{00000000-0008-0000-0400-00004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72" name="Text Box 16">
          <a:extLst>
            <a:ext uri="{FF2B5EF4-FFF2-40B4-BE49-F238E27FC236}">
              <a16:creationId xmlns:a16="http://schemas.microsoft.com/office/drawing/2014/main" id="{00000000-0008-0000-0400-00004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73" name="Text Box 17">
          <a:extLst>
            <a:ext uri="{FF2B5EF4-FFF2-40B4-BE49-F238E27FC236}">
              <a16:creationId xmlns:a16="http://schemas.microsoft.com/office/drawing/2014/main" id="{00000000-0008-0000-0400-00004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74" name="Text Box 18">
          <a:extLst>
            <a:ext uri="{FF2B5EF4-FFF2-40B4-BE49-F238E27FC236}">
              <a16:creationId xmlns:a16="http://schemas.microsoft.com/office/drawing/2014/main" id="{00000000-0008-0000-0400-00004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75" name="Text Box 19">
          <a:extLst>
            <a:ext uri="{FF2B5EF4-FFF2-40B4-BE49-F238E27FC236}">
              <a16:creationId xmlns:a16="http://schemas.microsoft.com/office/drawing/2014/main" id="{00000000-0008-0000-0400-00004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376" name="Text Box 16">
          <a:extLst>
            <a:ext uri="{FF2B5EF4-FFF2-40B4-BE49-F238E27FC236}">
              <a16:creationId xmlns:a16="http://schemas.microsoft.com/office/drawing/2014/main" id="{00000000-0008-0000-0400-000048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377" name="Text Box 17">
          <a:extLst>
            <a:ext uri="{FF2B5EF4-FFF2-40B4-BE49-F238E27FC236}">
              <a16:creationId xmlns:a16="http://schemas.microsoft.com/office/drawing/2014/main" id="{00000000-0008-0000-0400-000049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378" name="Text Box 18">
          <a:extLst>
            <a:ext uri="{FF2B5EF4-FFF2-40B4-BE49-F238E27FC236}">
              <a16:creationId xmlns:a16="http://schemas.microsoft.com/office/drawing/2014/main" id="{00000000-0008-0000-0400-00004A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2379" name="Text Box 19">
          <a:extLst>
            <a:ext uri="{FF2B5EF4-FFF2-40B4-BE49-F238E27FC236}">
              <a16:creationId xmlns:a16="http://schemas.microsoft.com/office/drawing/2014/main" id="{00000000-0008-0000-0400-00004B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2380" name="Text Box 15">
          <a:extLst>
            <a:ext uri="{FF2B5EF4-FFF2-40B4-BE49-F238E27FC236}">
              <a16:creationId xmlns:a16="http://schemas.microsoft.com/office/drawing/2014/main" id="{00000000-0008-0000-0400-00004C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81" name="Text Box 16">
          <a:extLst>
            <a:ext uri="{FF2B5EF4-FFF2-40B4-BE49-F238E27FC236}">
              <a16:creationId xmlns:a16="http://schemas.microsoft.com/office/drawing/2014/main" id="{00000000-0008-0000-0400-00004D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82" name="Text Box 17">
          <a:extLst>
            <a:ext uri="{FF2B5EF4-FFF2-40B4-BE49-F238E27FC236}">
              <a16:creationId xmlns:a16="http://schemas.microsoft.com/office/drawing/2014/main" id="{00000000-0008-0000-0400-00004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83" name="Text Box 18">
          <a:extLst>
            <a:ext uri="{FF2B5EF4-FFF2-40B4-BE49-F238E27FC236}">
              <a16:creationId xmlns:a16="http://schemas.microsoft.com/office/drawing/2014/main" id="{00000000-0008-0000-0400-00004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384" name="Text Box 19">
          <a:extLst>
            <a:ext uri="{FF2B5EF4-FFF2-40B4-BE49-F238E27FC236}">
              <a16:creationId xmlns:a16="http://schemas.microsoft.com/office/drawing/2014/main" id="{00000000-0008-0000-0400-00005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85" name="Text Box 16">
          <a:extLst>
            <a:ext uri="{FF2B5EF4-FFF2-40B4-BE49-F238E27FC236}">
              <a16:creationId xmlns:a16="http://schemas.microsoft.com/office/drawing/2014/main" id="{00000000-0008-0000-0400-000051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386" name="Text Box 17">
          <a:extLst>
            <a:ext uri="{FF2B5EF4-FFF2-40B4-BE49-F238E27FC236}">
              <a16:creationId xmlns:a16="http://schemas.microsoft.com/office/drawing/2014/main" id="{00000000-0008-0000-0400-000052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0</xdr:rowOff>
    </xdr:from>
    <xdr:ext cx="95250" cy="171450"/>
    <xdr:sp macro="" textlink="">
      <xdr:nvSpPr>
        <xdr:cNvPr id="2387" name="Text Box 18">
          <a:extLst>
            <a:ext uri="{FF2B5EF4-FFF2-40B4-BE49-F238E27FC236}">
              <a16:creationId xmlns:a16="http://schemas.microsoft.com/office/drawing/2014/main" id="{00000000-0008-0000-0400-00005309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88" name="Text Box 16">
          <a:extLst>
            <a:ext uri="{FF2B5EF4-FFF2-40B4-BE49-F238E27FC236}">
              <a16:creationId xmlns:a16="http://schemas.microsoft.com/office/drawing/2014/main" id="{00000000-0008-0000-0400-000054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89" name="Text Box 17">
          <a:extLst>
            <a:ext uri="{FF2B5EF4-FFF2-40B4-BE49-F238E27FC236}">
              <a16:creationId xmlns:a16="http://schemas.microsoft.com/office/drawing/2014/main" id="{00000000-0008-0000-0400-000055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90" name="Text Box 18">
          <a:extLst>
            <a:ext uri="{FF2B5EF4-FFF2-40B4-BE49-F238E27FC236}">
              <a16:creationId xmlns:a16="http://schemas.microsoft.com/office/drawing/2014/main" id="{00000000-0008-0000-0400-000056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91" name="Text Box 19">
          <a:extLst>
            <a:ext uri="{FF2B5EF4-FFF2-40B4-BE49-F238E27FC236}">
              <a16:creationId xmlns:a16="http://schemas.microsoft.com/office/drawing/2014/main" id="{00000000-0008-0000-0400-00005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392" name="Text Box 16">
          <a:extLst>
            <a:ext uri="{FF2B5EF4-FFF2-40B4-BE49-F238E27FC236}">
              <a16:creationId xmlns:a16="http://schemas.microsoft.com/office/drawing/2014/main" id="{00000000-0008-0000-0400-00005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0</xdr:rowOff>
    </xdr:from>
    <xdr:ext cx="95250" cy="213632"/>
    <xdr:sp macro="" textlink="">
      <xdr:nvSpPr>
        <xdr:cNvPr id="2393" name="Text Box 15">
          <a:extLst>
            <a:ext uri="{FF2B5EF4-FFF2-40B4-BE49-F238E27FC236}">
              <a16:creationId xmlns:a16="http://schemas.microsoft.com/office/drawing/2014/main" id="{00000000-0008-0000-0400-00005909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48496"/>
    <xdr:sp macro="" textlink="">
      <xdr:nvSpPr>
        <xdr:cNvPr id="2394" name="Text Box 15">
          <a:extLst>
            <a:ext uri="{FF2B5EF4-FFF2-40B4-BE49-F238E27FC236}">
              <a16:creationId xmlns:a16="http://schemas.microsoft.com/office/drawing/2014/main" id="{00000000-0008-0000-0400-00005A09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2395" name="Text Box 15">
          <a:extLst>
            <a:ext uri="{FF2B5EF4-FFF2-40B4-BE49-F238E27FC236}">
              <a16:creationId xmlns:a16="http://schemas.microsoft.com/office/drawing/2014/main" id="{00000000-0008-0000-0400-00005B09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2396" name="Text Box 15">
          <a:extLst>
            <a:ext uri="{FF2B5EF4-FFF2-40B4-BE49-F238E27FC236}">
              <a16:creationId xmlns:a16="http://schemas.microsoft.com/office/drawing/2014/main" id="{00000000-0008-0000-0400-00005C09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213632"/>
    <xdr:sp macro="" textlink="">
      <xdr:nvSpPr>
        <xdr:cNvPr id="2397" name="Text Box 15">
          <a:extLst>
            <a:ext uri="{FF2B5EF4-FFF2-40B4-BE49-F238E27FC236}">
              <a16:creationId xmlns:a16="http://schemas.microsoft.com/office/drawing/2014/main" id="{00000000-0008-0000-0400-00005D09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44331"/>
    <xdr:sp macro="" textlink="">
      <xdr:nvSpPr>
        <xdr:cNvPr id="2398" name="Text Box 15">
          <a:extLst>
            <a:ext uri="{FF2B5EF4-FFF2-40B4-BE49-F238E27FC236}">
              <a16:creationId xmlns:a16="http://schemas.microsoft.com/office/drawing/2014/main" id="{00000000-0008-0000-0400-00005E09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0</xdr:rowOff>
    </xdr:from>
    <xdr:ext cx="95250" cy="213632"/>
    <xdr:sp macro="" textlink="">
      <xdr:nvSpPr>
        <xdr:cNvPr id="2399" name="Text Box 15">
          <a:extLst>
            <a:ext uri="{FF2B5EF4-FFF2-40B4-BE49-F238E27FC236}">
              <a16:creationId xmlns:a16="http://schemas.microsoft.com/office/drawing/2014/main" id="{00000000-0008-0000-0400-00005F09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00" name="Text Box 16">
          <a:extLst>
            <a:ext uri="{FF2B5EF4-FFF2-40B4-BE49-F238E27FC236}">
              <a16:creationId xmlns:a16="http://schemas.microsoft.com/office/drawing/2014/main" id="{00000000-0008-0000-0400-00006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01" name="Text Box 17">
          <a:extLst>
            <a:ext uri="{FF2B5EF4-FFF2-40B4-BE49-F238E27FC236}">
              <a16:creationId xmlns:a16="http://schemas.microsoft.com/office/drawing/2014/main" id="{00000000-0008-0000-0400-00006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02" name="Text Box 18">
          <a:extLst>
            <a:ext uri="{FF2B5EF4-FFF2-40B4-BE49-F238E27FC236}">
              <a16:creationId xmlns:a16="http://schemas.microsoft.com/office/drawing/2014/main" id="{00000000-0008-0000-0400-00006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03" name="Text Box 19">
          <a:extLst>
            <a:ext uri="{FF2B5EF4-FFF2-40B4-BE49-F238E27FC236}">
              <a16:creationId xmlns:a16="http://schemas.microsoft.com/office/drawing/2014/main" id="{00000000-0008-0000-0400-00006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04" name="Text Box 16">
          <a:extLst>
            <a:ext uri="{FF2B5EF4-FFF2-40B4-BE49-F238E27FC236}">
              <a16:creationId xmlns:a16="http://schemas.microsoft.com/office/drawing/2014/main" id="{00000000-0008-0000-0400-00006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05" name="Text Box 17">
          <a:extLst>
            <a:ext uri="{FF2B5EF4-FFF2-40B4-BE49-F238E27FC236}">
              <a16:creationId xmlns:a16="http://schemas.microsoft.com/office/drawing/2014/main" id="{00000000-0008-0000-0400-00006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06" name="Text Box 18">
          <a:extLst>
            <a:ext uri="{FF2B5EF4-FFF2-40B4-BE49-F238E27FC236}">
              <a16:creationId xmlns:a16="http://schemas.microsoft.com/office/drawing/2014/main" id="{00000000-0008-0000-0400-00006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07" name="Text Box 19">
          <a:extLst>
            <a:ext uri="{FF2B5EF4-FFF2-40B4-BE49-F238E27FC236}">
              <a16:creationId xmlns:a16="http://schemas.microsoft.com/office/drawing/2014/main" id="{00000000-0008-0000-0400-00006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08" name="Text Box 16">
          <a:extLst>
            <a:ext uri="{FF2B5EF4-FFF2-40B4-BE49-F238E27FC236}">
              <a16:creationId xmlns:a16="http://schemas.microsoft.com/office/drawing/2014/main" id="{00000000-0008-0000-0400-000068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09" name="Text Box 17">
          <a:extLst>
            <a:ext uri="{FF2B5EF4-FFF2-40B4-BE49-F238E27FC236}">
              <a16:creationId xmlns:a16="http://schemas.microsoft.com/office/drawing/2014/main" id="{00000000-0008-0000-0400-000069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10" name="Text Box 18">
          <a:extLst>
            <a:ext uri="{FF2B5EF4-FFF2-40B4-BE49-F238E27FC236}">
              <a16:creationId xmlns:a16="http://schemas.microsoft.com/office/drawing/2014/main" id="{00000000-0008-0000-0400-00006A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11" name="Text Box 19">
          <a:extLst>
            <a:ext uri="{FF2B5EF4-FFF2-40B4-BE49-F238E27FC236}">
              <a16:creationId xmlns:a16="http://schemas.microsoft.com/office/drawing/2014/main" id="{00000000-0008-0000-0400-00006B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412" name="Text Box 15">
          <a:extLst>
            <a:ext uri="{FF2B5EF4-FFF2-40B4-BE49-F238E27FC236}">
              <a16:creationId xmlns:a16="http://schemas.microsoft.com/office/drawing/2014/main" id="{00000000-0008-0000-0400-00006C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13" name="Text Box 16">
          <a:extLst>
            <a:ext uri="{FF2B5EF4-FFF2-40B4-BE49-F238E27FC236}">
              <a16:creationId xmlns:a16="http://schemas.microsoft.com/office/drawing/2014/main" id="{00000000-0008-0000-0400-00006D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14" name="Text Box 17">
          <a:extLst>
            <a:ext uri="{FF2B5EF4-FFF2-40B4-BE49-F238E27FC236}">
              <a16:creationId xmlns:a16="http://schemas.microsoft.com/office/drawing/2014/main" id="{00000000-0008-0000-0400-00006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15" name="Text Box 18">
          <a:extLst>
            <a:ext uri="{FF2B5EF4-FFF2-40B4-BE49-F238E27FC236}">
              <a16:creationId xmlns:a16="http://schemas.microsoft.com/office/drawing/2014/main" id="{00000000-0008-0000-0400-00006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16" name="Text Box 19">
          <a:extLst>
            <a:ext uri="{FF2B5EF4-FFF2-40B4-BE49-F238E27FC236}">
              <a16:creationId xmlns:a16="http://schemas.microsoft.com/office/drawing/2014/main" id="{00000000-0008-0000-0400-00007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17" name="Text Box 16">
          <a:extLst>
            <a:ext uri="{FF2B5EF4-FFF2-40B4-BE49-F238E27FC236}">
              <a16:creationId xmlns:a16="http://schemas.microsoft.com/office/drawing/2014/main" id="{00000000-0008-0000-0400-000071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18" name="Text Box 17">
          <a:extLst>
            <a:ext uri="{FF2B5EF4-FFF2-40B4-BE49-F238E27FC236}">
              <a16:creationId xmlns:a16="http://schemas.microsoft.com/office/drawing/2014/main" id="{00000000-0008-0000-0400-000072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19" name="Text Box 18">
          <a:extLst>
            <a:ext uri="{FF2B5EF4-FFF2-40B4-BE49-F238E27FC236}">
              <a16:creationId xmlns:a16="http://schemas.microsoft.com/office/drawing/2014/main" id="{00000000-0008-0000-0400-000073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0" name="Text Box 16">
          <a:extLst>
            <a:ext uri="{FF2B5EF4-FFF2-40B4-BE49-F238E27FC236}">
              <a16:creationId xmlns:a16="http://schemas.microsoft.com/office/drawing/2014/main" id="{00000000-0008-0000-0400-000074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1" name="Text Box 17">
          <a:extLst>
            <a:ext uri="{FF2B5EF4-FFF2-40B4-BE49-F238E27FC236}">
              <a16:creationId xmlns:a16="http://schemas.microsoft.com/office/drawing/2014/main" id="{00000000-0008-0000-0400-000075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2" name="Text Box 18">
          <a:extLst>
            <a:ext uri="{FF2B5EF4-FFF2-40B4-BE49-F238E27FC236}">
              <a16:creationId xmlns:a16="http://schemas.microsoft.com/office/drawing/2014/main" id="{00000000-0008-0000-0400-000076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3" name="Text Box 19">
          <a:extLst>
            <a:ext uri="{FF2B5EF4-FFF2-40B4-BE49-F238E27FC236}">
              <a16:creationId xmlns:a16="http://schemas.microsoft.com/office/drawing/2014/main" id="{00000000-0008-0000-0400-00007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4" name="Text Box 16">
          <a:extLst>
            <a:ext uri="{FF2B5EF4-FFF2-40B4-BE49-F238E27FC236}">
              <a16:creationId xmlns:a16="http://schemas.microsoft.com/office/drawing/2014/main" id="{00000000-0008-0000-0400-00007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5" name="Text Box 17">
          <a:extLst>
            <a:ext uri="{FF2B5EF4-FFF2-40B4-BE49-F238E27FC236}">
              <a16:creationId xmlns:a16="http://schemas.microsoft.com/office/drawing/2014/main" id="{00000000-0008-0000-0400-000079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6" name="Text Box 18">
          <a:extLst>
            <a:ext uri="{FF2B5EF4-FFF2-40B4-BE49-F238E27FC236}">
              <a16:creationId xmlns:a16="http://schemas.microsoft.com/office/drawing/2014/main" id="{00000000-0008-0000-0400-00007A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27" name="Text Box 19">
          <a:extLst>
            <a:ext uri="{FF2B5EF4-FFF2-40B4-BE49-F238E27FC236}">
              <a16:creationId xmlns:a16="http://schemas.microsoft.com/office/drawing/2014/main" id="{00000000-0008-0000-0400-00007B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56743"/>
    <xdr:sp macro="" textlink="">
      <xdr:nvSpPr>
        <xdr:cNvPr id="2428" name="Text Box 15">
          <a:extLst>
            <a:ext uri="{FF2B5EF4-FFF2-40B4-BE49-F238E27FC236}">
              <a16:creationId xmlns:a16="http://schemas.microsoft.com/office/drawing/2014/main" id="{00000000-0008-0000-0400-00007C09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2429" name="Text Box 15">
          <a:extLst>
            <a:ext uri="{FF2B5EF4-FFF2-40B4-BE49-F238E27FC236}">
              <a16:creationId xmlns:a16="http://schemas.microsoft.com/office/drawing/2014/main" id="{00000000-0008-0000-0400-00007D09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2430" name="Text Box 15">
          <a:extLst>
            <a:ext uri="{FF2B5EF4-FFF2-40B4-BE49-F238E27FC236}">
              <a16:creationId xmlns:a16="http://schemas.microsoft.com/office/drawing/2014/main" id="{00000000-0008-0000-0400-00007E09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213632"/>
    <xdr:sp macro="" textlink="">
      <xdr:nvSpPr>
        <xdr:cNvPr id="2431" name="Text Box 15">
          <a:extLst>
            <a:ext uri="{FF2B5EF4-FFF2-40B4-BE49-F238E27FC236}">
              <a16:creationId xmlns:a16="http://schemas.microsoft.com/office/drawing/2014/main" id="{00000000-0008-0000-0400-00007F09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444331"/>
    <xdr:sp macro="" textlink="">
      <xdr:nvSpPr>
        <xdr:cNvPr id="2432" name="Text Box 15">
          <a:extLst>
            <a:ext uri="{FF2B5EF4-FFF2-40B4-BE49-F238E27FC236}">
              <a16:creationId xmlns:a16="http://schemas.microsoft.com/office/drawing/2014/main" id="{00000000-0008-0000-0400-00008009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213632"/>
    <xdr:sp macro="" textlink="">
      <xdr:nvSpPr>
        <xdr:cNvPr id="2433" name="Text Box 15">
          <a:extLst>
            <a:ext uri="{FF2B5EF4-FFF2-40B4-BE49-F238E27FC236}">
              <a16:creationId xmlns:a16="http://schemas.microsoft.com/office/drawing/2014/main" id="{00000000-0008-0000-0400-00008109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34" name="Text Box 16">
          <a:extLst>
            <a:ext uri="{FF2B5EF4-FFF2-40B4-BE49-F238E27FC236}">
              <a16:creationId xmlns:a16="http://schemas.microsoft.com/office/drawing/2014/main" id="{00000000-0008-0000-0400-00008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35" name="Text Box 17">
          <a:extLst>
            <a:ext uri="{FF2B5EF4-FFF2-40B4-BE49-F238E27FC236}">
              <a16:creationId xmlns:a16="http://schemas.microsoft.com/office/drawing/2014/main" id="{00000000-0008-0000-0400-00008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36" name="Text Box 18">
          <a:extLst>
            <a:ext uri="{FF2B5EF4-FFF2-40B4-BE49-F238E27FC236}">
              <a16:creationId xmlns:a16="http://schemas.microsoft.com/office/drawing/2014/main" id="{00000000-0008-0000-0400-000084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37" name="Text Box 19">
          <a:extLst>
            <a:ext uri="{FF2B5EF4-FFF2-40B4-BE49-F238E27FC236}">
              <a16:creationId xmlns:a16="http://schemas.microsoft.com/office/drawing/2014/main" id="{00000000-0008-0000-0400-000085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38" name="Text Box 16">
          <a:extLst>
            <a:ext uri="{FF2B5EF4-FFF2-40B4-BE49-F238E27FC236}">
              <a16:creationId xmlns:a16="http://schemas.microsoft.com/office/drawing/2014/main" id="{00000000-0008-0000-0400-00008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39" name="Text Box 17">
          <a:extLst>
            <a:ext uri="{FF2B5EF4-FFF2-40B4-BE49-F238E27FC236}">
              <a16:creationId xmlns:a16="http://schemas.microsoft.com/office/drawing/2014/main" id="{00000000-0008-0000-0400-00008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40" name="Text Box 18">
          <a:extLst>
            <a:ext uri="{FF2B5EF4-FFF2-40B4-BE49-F238E27FC236}">
              <a16:creationId xmlns:a16="http://schemas.microsoft.com/office/drawing/2014/main" id="{00000000-0008-0000-0400-000088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41" name="Text Box 19">
          <a:extLst>
            <a:ext uri="{FF2B5EF4-FFF2-40B4-BE49-F238E27FC236}">
              <a16:creationId xmlns:a16="http://schemas.microsoft.com/office/drawing/2014/main" id="{00000000-0008-0000-0400-000089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42" name="Text Box 16">
          <a:extLst>
            <a:ext uri="{FF2B5EF4-FFF2-40B4-BE49-F238E27FC236}">
              <a16:creationId xmlns:a16="http://schemas.microsoft.com/office/drawing/2014/main" id="{00000000-0008-0000-0400-00008A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43" name="Text Box 17">
          <a:extLst>
            <a:ext uri="{FF2B5EF4-FFF2-40B4-BE49-F238E27FC236}">
              <a16:creationId xmlns:a16="http://schemas.microsoft.com/office/drawing/2014/main" id="{00000000-0008-0000-0400-00008B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44" name="Text Box 18">
          <a:extLst>
            <a:ext uri="{FF2B5EF4-FFF2-40B4-BE49-F238E27FC236}">
              <a16:creationId xmlns:a16="http://schemas.microsoft.com/office/drawing/2014/main" id="{00000000-0008-0000-0400-00008C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445" name="Text Box 19">
          <a:extLst>
            <a:ext uri="{FF2B5EF4-FFF2-40B4-BE49-F238E27FC236}">
              <a16:creationId xmlns:a16="http://schemas.microsoft.com/office/drawing/2014/main" id="{00000000-0008-0000-0400-00008D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446" name="Text Box 15">
          <a:extLst>
            <a:ext uri="{FF2B5EF4-FFF2-40B4-BE49-F238E27FC236}">
              <a16:creationId xmlns:a16="http://schemas.microsoft.com/office/drawing/2014/main" id="{00000000-0008-0000-0400-00008E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47" name="Text Box 16">
          <a:extLst>
            <a:ext uri="{FF2B5EF4-FFF2-40B4-BE49-F238E27FC236}">
              <a16:creationId xmlns:a16="http://schemas.microsoft.com/office/drawing/2014/main" id="{00000000-0008-0000-0400-00008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48" name="Text Box 17">
          <a:extLst>
            <a:ext uri="{FF2B5EF4-FFF2-40B4-BE49-F238E27FC236}">
              <a16:creationId xmlns:a16="http://schemas.microsoft.com/office/drawing/2014/main" id="{00000000-0008-0000-0400-00009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49" name="Text Box 18">
          <a:extLst>
            <a:ext uri="{FF2B5EF4-FFF2-40B4-BE49-F238E27FC236}">
              <a16:creationId xmlns:a16="http://schemas.microsoft.com/office/drawing/2014/main" id="{00000000-0008-0000-0400-00009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50" name="Text Box 19">
          <a:extLst>
            <a:ext uri="{FF2B5EF4-FFF2-40B4-BE49-F238E27FC236}">
              <a16:creationId xmlns:a16="http://schemas.microsoft.com/office/drawing/2014/main" id="{00000000-0008-0000-0400-00009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23</xdr:row>
      <xdr:rowOff>504825</xdr:rowOff>
    </xdr:from>
    <xdr:ext cx="95250" cy="442269"/>
    <xdr:sp macro="" textlink="">
      <xdr:nvSpPr>
        <xdr:cNvPr id="2451" name="Text Box 15">
          <a:extLst>
            <a:ext uri="{FF2B5EF4-FFF2-40B4-BE49-F238E27FC236}">
              <a16:creationId xmlns:a16="http://schemas.microsoft.com/office/drawing/2014/main" id="{00000000-0008-0000-0400-00009309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52" name="Text Box 16">
          <a:extLst>
            <a:ext uri="{FF2B5EF4-FFF2-40B4-BE49-F238E27FC236}">
              <a16:creationId xmlns:a16="http://schemas.microsoft.com/office/drawing/2014/main" id="{00000000-0008-0000-0400-00009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53" name="Text Box 17">
          <a:extLst>
            <a:ext uri="{FF2B5EF4-FFF2-40B4-BE49-F238E27FC236}">
              <a16:creationId xmlns:a16="http://schemas.microsoft.com/office/drawing/2014/main" id="{00000000-0008-0000-0400-00009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54" name="Text Box 18">
          <a:extLst>
            <a:ext uri="{FF2B5EF4-FFF2-40B4-BE49-F238E27FC236}">
              <a16:creationId xmlns:a16="http://schemas.microsoft.com/office/drawing/2014/main" id="{00000000-0008-0000-0400-00009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55" name="Text Box 16">
          <a:extLst>
            <a:ext uri="{FF2B5EF4-FFF2-40B4-BE49-F238E27FC236}">
              <a16:creationId xmlns:a16="http://schemas.microsoft.com/office/drawing/2014/main" id="{00000000-0008-0000-0400-00009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56" name="Text Box 17">
          <a:extLst>
            <a:ext uri="{FF2B5EF4-FFF2-40B4-BE49-F238E27FC236}">
              <a16:creationId xmlns:a16="http://schemas.microsoft.com/office/drawing/2014/main" id="{00000000-0008-0000-0400-00009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57" name="Text Box 18">
          <a:extLst>
            <a:ext uri="{FF2B5EF4-FFF2-40B4-BE49-F238E27FC236}">
              <a16:creationId xmlns:a16="http://schemas.microsoft.com/office/drawing/2014/main" id="{00000000-0008-0000-0400-000099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58" name="Text Box 19">
          <a:extLst>
            <a:ext uri="{FF2B5EF4-FFF2-40B4-BE49-F238E27FC236}">
              <a16:creationId xmlns:a16="http://schemas.microsoft.com/office/drawing/2014/main" id="{00000000-0008-0000-0400-00009A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59" name="Text Box 16">
          <a:extLst>
            <a:ext uri="{FF2B5EF4-FFF2-40B4-BE49-F238E27FC236}">
              <a16:creationId xmlns:a16="http://schemas.microsoft.com/office/drawing/2014/main" id="{00000000-0008-0000-0400-00009B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60" name="Text Box 17">
          <a:extLst>
            <a:ext uri="{FF2B5EF4-FFF2-40B4-BE49-F238E27FC236}">
              <a16:creationId xmlns:a16="http://schemas.microsoft.com/office/drawing/2014/main" id="{00000000-0008-0000-0400-00009C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61" name="Text Box 18">
          <a:extLst>
            <a:ext uri="{FF2B5EF4-FFF2-40B4-BE49-F238E27FC236}">
              <a16:creationId xmlns:a16="http://schemas.microsoft.com/office/drawing/2014/main" id="{00000000-0008-0000-0400-00009D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24</xdr:row>
      <xdr:rowOff>0</xdr:rowOff>
    </xdr:from>
    <xdr:ext cx="95250" cy="213632"/>
    <xdr:sp macro="" textlink="">
      <xdr:nvSpPr>
        <xdr:cNvPr id="2462" name="Text Box 15">
          <a:extLst>
            <a:ext uri="{FF2B5EF4-FFF2-40B4-BE49-F238E27FC236}">
              <a16:creationId xmlns:a16="http://schemas.microsoft.com/office/drawing/2014/main" id="{00000000-0008-0000-0400-00009E09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63" name="Text Box 16">
          <a:extLst>
            <a:ext uri="{FF2B5EF4-FFF2-40B4-BE49-F238E27FC236}">
              <a16:creationId xmlns:a16="http://schemas.microsoft.com/office/drawing/2014/main" id="{00000000-0008-0000-0400-00009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64" name="Text Box 17">
          <a:extLst>
            <a:ext uri="{FF2B5EF4-FFF2-40B4-BE49-F238E27FC236}">
              <a16:creationId xmlns:a16="http://schemas.microsoft.com/office/drawing/2014/main" id="{00000000-0008-0000-0400-0000A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65" name="Text Box 18">
          <a:extLst>
            <a:ext uri="{FF2B5EF4-FFF2-40B4-BE49-F238E27FC236}">
              <a16:creationId xmlns:a16="http://schemas.microsoft.com/office/drawing/2014/main" id="{00000000-0008-0000-0400-0000A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66" name="Text Box 19">
          <a:extLst>
            <a:ext uri="{FF2B5EF4-FFF2-40B4-BE49-F238E27FC236}">
              <a16:creationId xmlns:a16="http://schemas.microsoft.com/office/drawing/2014/main" id="{00000000-0008-0000-0400-0000A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67" name="Text Box 16">
          <a:extLst>
            <a:ext uri="{FF2B5EF4-FFF2-40B4-BE49-F238E27FC236}">
              <a16:creationId xmlns:a16="http://schemas.microsoft.com/office/drawing/2014/main" id="{00000000-0008-0000-0400-0000A3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68" name="Text Box 17">
          <a:extLst>
            <a:ext uri="{FF2B5EF4-FFF2-40B4-BE49-F238E27FC236}">
              <a16:creationId xmlns:a16="http://schemas.microsoft.com/office/drawing/2014/main" id="{00000000-0008-0000-0400-0000A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69" name="Text Box 18">
          <a:extLst>
            <a:ext uri="{FF2B5EF4-FFF2-40B4-BE49-F238E27FC236}">
              <a16:creationId xmlns:a16="http://schemas.microsoft.com/office/drawing/2014/main" id="{00000000-0008-0000-0400-0000A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70" name="Text Box 19">
          <a:extLst>
            <a:ext uri="{FF2B5EF4-FFF2-40B4-BE49-F238E27FC236}">
              <a16:creationId xmlns:a16="http://schemas.microsoft.com/office/drawing/2014/main" id="{00000000-0008-0000-0400-0000A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471" name="Text Box 16">
          <a:extLst>
            <a:ext uri="{FF2B5EF4-FFF2-40B4-BE49-F238E27FC236}">
              <a16:creationId xmlns:a16="http://schemas.microsoft.com/office/drawing/2014/main" id="{00000000-0008-0000-0400-0000A7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472" name="Text Box 17">
          <a:extLst>
            <a:ext uri="{FF2B5EF4-FFF2-40B4-BE49-F238E27FC236}">
              <a16:creationId xmlns:a16="http://schemas.microsoft.com/office/drawing/2014/main" id="{00000000-0008-0000-0400-0000A8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473" name="Text Box 18">
          <a:extLst>
            <a:ext uri="{FF2B5EF4-FFF2-40B4-BE49-F238E27FC236}">
              <a16:creationId xmlns:a16="http://schemas.microsoft.com/office/drawing/2014/main" id="{00000000-0008-0000-0400-0000A9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474" name="Text Box 19">
          <a:extLst>
            <a:ext uri="{FF2B5EF4-FFF2-40B4-BE49-F238E27FC236}">
              <a16:creationId xmlns:a16="http://schemas.microsoft.com/office/drawing/2014/main" id="{00000000-0008-0000-0400-0000AA09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475" name="Text Box 15">
          <a:extLst>
            <a:ext uri="{FF2B5EF4-FFF2-40B4-BE49-F238E27FC236}">
              <a16:creationId xmlns:a16="http://schemas.microsoft.com/office/drawing/2014/main" id="{00000000-0008-0000-0400-0000AB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76" name="Text Box 16">
          <a:extLst>
            <a:ext uri="{FF2B5EF4-FFF2-40B4-BE49-F238E27FC236}">
              <a16:creationId xmlns:a16="http://schemas.microsoft.com/office/drawing/2014/main" id="{00000000-0008-0000-0400-0000AC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77" name="Text Box 17">
          <a:extLst>
            <a:ext uri="{FF2B5EF4-FFF2-40B4-BE49-F238E27FC236}">
              <a16:creationId xmlns:a16="http://schemas.microsoft.com/office/drawing/2014/main" id="{00000000-0008-0000-0400-0000AD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78" name="Text Box 18">
          <a:extLst>
            <a:ext uri="{FF2B5EF4-FFF2-40B4-BE49-F238E27FC236}">
              <a16:creationId xmlns:a16="http://schemas.microsoft.com/office/drawing/2014/main" id="{00000000-0008-0000-0400-0000A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171450"/>
    <xdr:sp macro="" textlink="">
      <xdr:nvSpPr>
        <xdr:cNvPr id="2479" name="Text Box 19">
          <a:extLst>
            <a:ext uri="{FF2B5EF4-FFF2-40B4-BE49-F238E27FC236}">
              <a16:creationId xmlns:a16="http://schemas.microsoft.com/office/drawing/2014/main" id="{00000000-0008-0000-0400-0000A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80" name="Text Box 16">
          <a:extLst>
            <a:ext uri="{FF2B5EF4-FFF2-40B4-BE49-F238E27FC236}">
              <a16:creationId xmlns:a16="http://schemas.microsoft.com/office/drawing/2014/main" id="{00000000-0008-0000-0400-0000B0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481" name="Text Box 17">
          <a:extLst>
            <a:ext uri="{FF2B5EF4-FFF2-40B4-BE49-F238E27FC236}">
              <a16:creationId xmlns:a16="http://schemas.microsoft.com/office/drawing/2014/main" id="{00000000-0008-0000-0400-0000B1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24</xdr:row>
      <xdr:rowOff>0</xdr:rowOff>
    </xdr:from>
    <xdr:ext cx="95250" cy="171450"/>
    <xdr:sp macro="" textlink="">
      <xdr:nvSpPr>
        <xdr:cNvPr id="2482" name="Text Box 18">
          <a:extLst>
            <a:ext uri="{FF2B5EF4-FFF2-40B4-BE49-F238E27FC236}">
              <a16:creationId xmlns:a16="http://schemas.microsoft.com/office/drawing/2014/main" id="{00000000-0008-0000-0400-0000B209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83" name="Text Box 16">
          <a:extLst>
            <a:ext uri="{FF2B5EF4-FFF2-40B4-BE49-F238E27FC236}">
              <a16:creationId xmlns:a16="http://schemas.microsoft.com/office/drawing/2014/main" id="{00000000-0008-0000-0400-0000B3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84" name="Text Box 17">
          <a:extLst>
            <a:ext uri="{FF2B5EF4-FFF2-40B4-BE49-F238E27FC236}">
              <a16:creationId xmlns:a16="http://schemas.microsoft.com/office/drawing/2014/main" id="{00000000-0008-0000-0400-0000B4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85" name="Text Box 18">
          <a:extLst>
            <a:ext uri="{FF2B5EF4-FFF2-40B4-BE49-F238E27FC236}">
              <a16:creationId xmlns:a16="http://schemas.microsoft.com/office/drawing/2014/main" id="{00000000-0008-0000-0400-0000B5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86" name="Text Box 19">
          <a:extLst>
            <a:ext uri="{FF2B5EF4-FFF2-40B4-BE49-F238E27FC236}">
              <a16:creationId xmlns:a16="http://schemas.microsoft.com/office/drawing/2014/main" id="{00000000-0008-0000-0400-0000B6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487" name="Text Box 16">
          <a:extLst>
            <a:ext uri="{FF2B5EF4-FFF2-40B4-BE49-F238E27FC236}">
              <a16:creationId xmlns:a16="http://schemas.microsoft.com/office/drawing/2014/main" id="{00000000-0008-0000-0400-0000B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24</xdr:row>
      <xdr:rowOff>0</xdr:rowOff>
    </xdr:from>
    <xdr:ext cx="95250" cy="213632"/>
    <xdr:sp macro="" textlink="">
      <xdr:nvSpPr>
        <xdr:cNvPr id="2488" name="Text Box 15">
          <a:extLst>
            <a:ext uri="{FF2B5EF4-FFF2-40B4-BE49-F238E27FC236}">
              <a16:creationId xmlns:a16="http://schemas.microsoft.com/office/drawing/2014/main" id="{00000000-0008-0000-0400-0000B809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448496"/>
    <xdr:sp macro="" textlink="">
      <xdr:nvSpPr>
        <xdr:cNvPr id="2489" name="Text Box 15">
          <a:extLst>
            <a:ext uri="{FF2B5EF4-FFF2-40B4-BE49-F238E27FC236}">
              <a16:creationId xmlns:a16="http://schemas.microsoft.com/office/drawing/2014/main" id="{00000000-0008-0000-0400-0000B909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442269"/>
    <xdr:sp macro="" textlink="">
      <xdr:nvSpPr>
        <xdr:cNvPr id="2490" name="Text Box 15">
          <a:extLst>
            <a:ext uri="{FF2B5EF4-FFF2-40B4-BE49-F238E27FC236}">
              <a16:creationId xmlns:a16="http://schemas.microsoft.com/office/drawing/2014/main" id="{00000000-0008-0000-0400-0000BA09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2491" name="Text Box 15">
          <a:extLst>
            <a:ext uri="{FF2B5EF4-FFF2-40B4-BE49-F238E27FC236}">
              <a16:creationId xmlns:a16="http://schemas.microsoft.com/office/drawing/2014/main" id="{00000000-0008-0000-0400-0000BB09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213632"/>
    <xdr:sp macro="" textlink="">
      <xdr:nvSpPr>
        <xdr:cNvPr id="2492" name="Text Box 15">
          <a:extLst>
            <a:ext uri="{FF2B5EF4-FFF2-40B4-BE49-F238E27FC236}">
              <a16:creationId xmlns:a16="http://schemas.microsoft.com/office/drawing/2014/main" id="{00000000-0008-0000-0400-0000BC09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444331"/>
    <xdr:sp macro="" textlink="">
      <xdr:nvSpPr>
        <xdr:cNvPr id="2493" name="Text Box 15">
          <a:extLst>
            <a:ext uri="{FF2B5EF4-FFF2-40B4-BE49-F238E27FC236}">
              <a16:creationId xmlns:a16="http://schemas.microsoft.com/office/drawing/2014/main" id="{00000000-0008-0000-0400-0000BD09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24</xdr:row>
      <xdr:rowOff>0</xdr:rowOff>
    </xdr:from>
    <xdr:ext cx="95250" cy="213632"/>
    <xdr:sp macro="" textlink="">
      <xdr:nvSpPr>
        <xdr:cNvPr id="2494" name="Text Box 15">
          <a:extLst>
            <a:ext uri="{FF2B5EF4-FFF2-40B4-BE49-F238E27FC236}">
              <a16:creationId xmlns:a16="http://schemas.microsoft.com/office/drawing/2014/main" id="{00000000-0008-0000-0400-0000BE09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495" name="Text Box 16">
          <a:extLst>
            <a:ext uri="{FF2B5EF4-FFF2-40B4-BE49-F238E27FC236}">
              <a16:creationId xmlns:a16="http://schemas.microsoft.com/office/drawing/2014/main" id="{00000000-0008-0000-0400-0000B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496" name="Text Box 17">
          <a:extLst>
            <a:ext uri="{FF2B5EF4-FFF2-40B4-BE49-F238E27FC236}">
              <a16:creationId xmlns:a16="http://schemas.microsoft.com/office/drawing/2014/main" id="{00000000-0008-0000-0400-0000C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497" name="Text Box 18">
          <a:extLst>
            <a:ext uri="{FF2B5EF4-FFF2-40B4-BE49-F238E27FC236}">
              <a16:creationId xmlns:a16="http://schemas.microsoft.com/office/drawing/2014/main" id="{00000000-0008-0000-0400-0000C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498" name="Text Box 19">
          <a:extLst>
            <a:ext uri="{FF2B5EF4-FFF2-40B4-BE49-F238E27FC236}">
              <a16:creationId xmlns:a16="http://schemas.microsoft.com/office/drawing/2014/main" id="{00000000-0008-0000-0400-0000C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499" name="Text Box 16">
          <a:extLst>
            <a:ext uri="{FF2B5EF4-FFF2-40B4-BE49-F238E27FC236}">
              <a16:creationId xmlns:a16="http://schemas.microsoft.com/office/drawing/2014/main" id="{00000000-0008-0000-0400-0000C3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00" name="Text Box 17">
          <a:extLst>
            <a:ext uri="{FF2B5EF4-FFF2-40B4-BE49-F238E27FC236}">
              <a16:creationId xmlns:a16="http://schemas.microsoft.com/office/drawing/2014/main" id="{00000000-0008-0000-0400-0000C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01" name="Text Box 18">
          <a:extLst>
            <a:ext uri="{FF2B5EF4-FFF2-40B4-BE49-F238E27FC236}">
              <a16:creationId xmlns:a16="http://schemas.microsoft.com/office/drawing/2014/main" id="{00000000-0008-0000-0400-0000C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02" name="Text Box 19">
          <a:extLst>
            <a:ext uri="{FF2B5EF4-FFF2-40B4-BE49-F238E27FC236}">
              <a16:creationId xmlns:a16="http://schemas.microsoft.com/office/drawing/2014/main" id="{00000000-0008-0000-0400-0000C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03" name="Text Box 16">
          <a:extLst>
            <a:ext uri="{FF2B5EF4-FFF2-40B4-BE49-F238E27FC236}">
              <a16:creationId xmlns:a16="http://schemas.microsoft.com/office/drawing/2014/main" id="{00000000-0008-0000-0400-0000C7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04" name="Text Box 17">
          <a:extLst>
            <a:ext uri="{FF2B5EF4-FFF2-40B4-BE49-F238E27FC236}">
              <a16:creationId xmlns:a16="http://schemas.microsoft.com/office/drawing/2014/main" id="{00000000-0008-0000-0400-0000C8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05" name="Text Box 18">
          <a:extLst>
            <a:ext uri="{FF2B5EF4-FFF2-40B4-BE49-F238E27FC236}">
              <a16:creationId xmlns:a16="http://schemas.microsoft.com/office/drawing/2014/main" id="{00000000-0008-0000-0400-0000C9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06" name="Text Box 19">
          <a:extLst>
            <a:ext uri="{FF2B5EF4-FFF2-40B4-BE49-F238E27FC236}">
              <a16:creationId xmlns:a16="http://schemas.microsoft.com/office/drawing/2014/main" id="{00000000-0008-0000-0400-0000CA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2507" name="Text Box 15">
          <a:extLst>
            <a:ext uri="{FF2B5EF4-FFF2-40B4-BE49-F238E27FC236}">
              <a16:creationId xmlns:a16="http://schemas.microsoft.com/office/drawing/2014/main" id="{00000000-0008-0000-0400-0000CB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08" name="Text Box 16">
          <a:extLst>
            <a:ext uri="{FF2B5EF4-FFF2-40B4-BE49-F238E27FC236}">
              <a16:creationId xmlns:a16="http://schemas.microsoft.com/office/drawing/2014/main" id="{00000000-0008-0000-0400-0000CC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09" name="Text Box 17">
          <a:extLst>
            <a:ext uri="{FF2B5EF4-FFF2-40B4-BE49-F238E27FC236}">
              <a16:creationId xmlns:a16="http://schemas.microsoft.com/office/drawing/2014/main" id="{00000000-0008-0000-0400-0000CD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10" name="Text Box 18">
          <a:extLst>
            <a:ext uri="{FF2B5EF4-FFF2-40B4-BE49-F238E27FC236}">
              <a16:creationId xmlns:a16="http://schemas.microsoft.com/office/drawing/2014/main" id="{00000000-0008-0000-0400-0000C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11" name="Text Box 19">
          <a:extLst>
            <a:ext uri="{FF2B5EF4-FFF2-40B4-BE49-F238E27FC236}">
              <a16:creationId xmlns:a16="http://schemas.microsoft.com/office/drawing/2014/main" id="{00000000-0008-0000-0400-0000C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12" name="Text Box 16">
          <a:extLst>
            <a:ext uri="{FF2B5EF4-FFF2-40B4-BE49-F238E27FC236}">
              <a16:creationId xmlns:a16="http://schemas.microsoft.com/office/drawing/2014/main" id="{00000000-0008-0000-0400-0000D0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13" name="Text Box 17">
          <a:extLst>
            <a:ext uri="{FF2B5EF4-FFF2-40B4-BE49-F238E27FC236}">
              <a16:creationId xmlns:a16="http://schemas.microsoft.com/office/drawing/2014/main" id="{00000000-0008-0000-0400-0000D1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14" name="Text Box 18">
          <a:extLst>
            <a:ext uri="{FF2B5EF4-FFF2-40B4-BE49-F238E27FC236}">
              <a16:creationId xmlns:a16="http://schemas.microsoft.com/office/drawing/2014/main" id="{00000000-0008-0000-0400-0000D2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15" name="Text Box 16">
          <a:extLst>
            <a:ext uri="{FF2B5EF4-FFF2-40B4-BE49-F238E27FC236}">
              <a16:creationId xmlns:a16="http://schemas.microsoft.com/office/drawing/2014/main" id="{00000000-0008-0000-0400-0000D3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16" name="Text Box 17">
          <a:extLst>
            <a:ext uri="{FF2B5EF4-FFF2-40B4-BE49-F238E27FC236}">
              <a16:creationId xmlns:a16="http://schemas.microsoft.com/office/drawing/2014/main" id="{00000000-0008-0000-0400-0000D4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17" name="Text Box 18">
          <a:extLst>
            <a:ext uri="{FF2B5EF4-FFF2-40B4-BE49-F238E27FC236}">
              <a16:creationId xmlns:a16="http://schemas.microsoft.com/office/drawing/2014/main" id="{00000000-0008-0000-0400-0000D5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18" name="Text Box 19">
          <a:extLst>
            <a:ext uri="{FF2B5EF4-FFF2-40B4-BE49-F238E27FC236}">
              <a16:creationId xmlns:a16="http://schemas.microsoft.com/office/drawing/2014/main" id="{00000000-0008-0000-0400-0000D6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19" name="Text Box 16">
          <a:extLst>
            <a:ext uri="{FF2B5EF4-FFF2-40B4-BE49-F238E27FC236}">
              <a16:creationId xmlns:a16="http://schemas.microsoft.com/office/drawing/2014/main" id="{00000000-0008-0000-0400-0000D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20" name="Text Box 17">
          <a:extLst>
            <a:ext uri="{FF2B5EF4-FFF2-40B4-BE49-F238E27FC236}">
              <a16:creationId xmlns:a16="http://schemas.microsoft.com/office/drawing/2014/main" id="{00000000-0008-0000-0400-0000D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21" name="Text Box 18">
          <a:extLst>
            <a:ext uri="{FF2B5EF4-FFF2-40B4-BE49-F238E27FC236}">
              <a16:creationId xmlns:a16="http://schemas.microsoft.com/office/drawing/2014/main" id="{00000000-0008-0000-0400-0000D9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22" name="Text Box 19">
          <a:extLst>
            <a:ext uri="{FF2B5EF4-FFF2-40B4-BE49-F238E27FC236}">
              <a16:creationId xmlns:a16="http://schemas.microsoft.com/office/drawing/2014/main" id="{00000000-0008-0000-0400-0000DA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456743"/>
    <xdr:sp macro="" textlink="">
      <xdr:nvSpPr>
        <xdr:cNvPr id="2523" name="Text Box 15">
          <a:extLst>
            <a:ext uri="{FF2B5EF4-FFF2-40B4-BE49-F238E27FC236}">
              <a16:creationId xmlns:a16="http://schemas.microsoft.com/office/drawing/2014/main" id="{00000000-0008-0000-0400-0000DB09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442269"/>
    <xdr:sp macro="" textlink="">
      <xdr:nvSpPr>
        <xdr:cNvPr id="2524" name="Text Box 15">
          <a:extLst>
            <a:ext uri="{FF2B5EF4-FFF2-40B4-BE49-F238E27FC236}">
              <a16:creationId xmlns:a16="http://schemas.microsoft.com/office/drawing/2014/main" id="{00000000-0008-0000-0400-0000DC09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2525" name="Text Box 15">
          <a:extLst>
            <a:ext uri="{FF2B5EF4-FFF2-40B4-BE49-F238E27FC236}">
              <a16:creationId xmlns:a16="http://schemas.microsoft.com/office/drawing/2014/main" id="{00000000-0008-0000-0400-0000DD09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213632"/>
    <xdr:sp macro="" textlink="">
      <xdr:nvSpPr>
        <xdr:cNvPr id="2526" name="Text Box 15">
          <a:extLst>
            <a:ext uri="{FF2B5EF4-FFF2-40B4-BE49-F238E27FC236}">
              <a16:creationId xmlns:a16="http://schemas.microsoft.com/office/drawing/2014/main" id="{00000000-0008-0000-0400-0000DE09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0</xdr:rowOff>
    </xdr:from>
    <xdr:ext cx="95250" cy="444331"/>
    <xdr:sp macro="" textlink="">
      <xdr:nvSpPr>
        <xdr:cNvPr id="2527" name="Text Box 15">
          <a:extLst>
            <a:ext uri="{FF2B5EF4-FFF2-40B4-BE49-F238E27FC236}">
              <a16:creationId xmlns:a16="http://schemas.microsoft.com/office/drawing/2014/main" id="{00000000-0008-0000-0400-0000DF09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213632"/>
    <xdr:sp macro="" textlink="">
      <xdr:nvSpPr>
        <xdr:cNvPr id="2528" name="Text Box 15">
          <a:extLst>
            <a:ext uri="{FF2B5EF4-FFF2-40B4-BE49-F238E27FC236}">
              <a16:creationId xmlns:a16="http://schemas.microsoft.com/office/drawing/2014/main" id="{00000000-0008-0000-0400-0000E009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29" name="Text Box 16">
          <a:extLst>
            <a:ext uri="{FF2B5EF4-FFF2-40B4-BE49-F238E27FC236}">
              <a16:creationId xmlns:a16="http://schemas.microsoft.com/office/drawing/2014/main" id="{00000000-0008-0000-0400-0000E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30" name="Text Box 17">
          <a:extLst>
            <a:ext uri="{FF2B5EF4-FFF2-40B4-BE49-F238E27FC236}">
              <a16:creationId xmlns:a16="http://schemas.microsoft.com/office/drawing/2014/main" id="{00000000-0008-0000-0400-0000E2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31" name="Text Box 18">
          <a:extLst>
            <a:ext uri="{FF2B5EF4-FFF2-40B4-BE49-F238E27FC236}">
              <a16:creationId xmlns:a16="http://schemas.microsoft.com/office/drawing/2014/main" id="{00000000-0008-0000-0400-0000E3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32" name="Text Box 19">
          <a:extLst>
            <a:ext uri="{FF2B5EF4-FFF2-40B4-BE49-F238E27FC236}">
              <a16:creationId xmlns:a16="http://schemas.microsoft.com/office/drawing/2014/main" id="{00000000-0008-0000-0400-0000E4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33" name="Text Box 16">
          <a:extLst>
            <a:ext uri="{FF2B5EF4-FFF2-40B4-BE49-F238E27FC236}">
              <a16:creationId xmlns:a16="http://schemas.microsoft.com/office/drawing/2014/main" id="{00000000-0008-0000-0400-0000E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34" name="Text Box 17">
          <a:extLst>
            <a:ext uri="{FF2B5EF4-FFF2-40B4-BE49-F238E27FC236}">
              <a16:creationId xmlns:a16="http://schemas.microsoft.com/office/drawing/2014/main" id="{00000000-0008-0000-0400-0000E6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35" name="Text Box 18">
          <a:extLst>
            <a:ext uri="{FF2B5EF4-FFF2-40B4-BE49-F238E27FC236}">
              <a16:creationId xmlns:a16="http://schemas.microsoft.com/office/drawing/2014/main" id="{00000000-0008-0000-0400-0000E7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36" name="Text Box 19">
          <a:extLst>
            <a:ext uri="{FF2B5EF4-FFF2-40B4-BE49-F238E27FC236}">
              <a16:creationId xmlns:a16="http://schemas.microsoft.com/office/drawing/2014/main" id="{00000000-0008-0000-0400-0000E8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37" name="Text Box 16">
          <a:extLst>
            <a:ext uri="{FF2B5EF4-FFF2-40B4-BE49-F238E27FC236}">
              <a16:creationId xmlns:a16="http://schemas.microsoft.com/office/drawing/2014/main" id="{00000000-0008-0000-0400-0000E9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38" name="Text Box 17">
          <a:extLst>
            <a:ext uri="{FF2B5EF4-FFF2-40B4-BE49-F238E27FC236}">
              <a16:creationId xmlns:a16="http://schemas.microsoft.com/office/drawing/2014/main" id="{00000000-0008-0000-0400-0000EA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39" name="Text Box 18">
          <a:extLst>
            <a:ext uri="{FF2B5EF4-FFF2-40B4-BE49-F238E27FC236}">
              <a16:creationId xmlns:a16="http://schemas.microsoft.com/office/drawing/2014/main" id="{00000000-0008-0000-0400-0000EB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40" name="Text Box 19">
          <a:extLst>
            <a:ext uri="{FF2B5EF4-FFF2-40B4-BE49-F238E27FC236}">
              <a16:creationId xmlns:a16="http://schemas.microsoft.com/office/drawing/2014/main" id="{00000000-0008-0000-0400-0000EC09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2541" name="Text Box 15">
          <a:extLst>
            <a:ext uri="{FF2B5EF4-FFF2-40B4-BE49-F238E27FC236}">
              <a16:creationId xmlns:a16="http://schemas.microsoft.com/office/drawing/2014/main" id="{00000000-0008-0000-0400-0000ED09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42" name="Text Box 16">
          <a:extLst>
            <a:ext uri="{FF2B5EF4-FFF2-40B4-BE49-F238E27FC236}">
              <a16:creationId xmlns:a16="http://schemas.microsoft.com/office/drawing/2014/main" id="{00000000-0008-0000-0400-0000E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43" name="Text Box 17">
          <a:extLst>
            <a:ext uri="{FF2B5EF4-FFF2-40B4-BE49-F238E27FC236}">
              <a16:creationId xmlns:a16="http://schemas.microsoft.com/office/drawing/2014/main" id="{00000000-0008-0000-0400-0000E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44" name="Text Box 18">
          <a:extLst>
            <a:ext uri="{FF2B5EF4-FFF2-40B4-BE49-F238E27FC236}">
              <a16:creationId xmlns:a16="http://schemas.microsoft.com/office/drawing/2014/main" id="{00000000-0008-0000-0400-0000F0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45" name="Text Box 19">
          <a:extLst>
            <a:ext uri="{FF2B5EF4-FFF2-40B4-BE49-F238E27FC236}">
              <a16:creationId xmlns:a16="http://schemas.microsoft.com/office/drawing/2014/main" id="{00000000-0008-0000-0400-0000F1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546" name="Text Box 15">
          <a:extLst>
            <a:ext uri="{FF2B5EF4-FFF2-40B4-BE49-F238E27FC236}">
              <a16:creationId xmlns:a16="http://schemas.microsoft.com/office/drawing/2014/main" id="{00000000-0008-0000-0400-0000F209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47" name="Text Box 16">
          <a:extLst>
            <a:ext uri="{FF2B5EF4-FFF2-40B4-BE49-F238E27FC236}">
              <a16:creationId xmlns:a16="http://schemas.microsoft.com/office/drawing/2014/main" id="{00000000-0008-0000-0400-0000F3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48" name="Text Box 17">
          <a:extLst>
            <a:ext uri="{FF2B5EF4-FFF2-40B4-BE49-F238E27FC236}">
              <a16:creationId xmlns:a16="http://schemas.microsoft.com/office/drawing/2014/main" id="{00000000-0008-0000-0400-0000F4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49" name="Text Box 18">
          <a:extLst>
            <a:ext uri="{FF2B5EF4-FFF2-40B4-BE49-F238E27FC236}">
              <a16:creationId xmlns:a16="http://schemas.microsoft.com/office/drawing/2014/main" id="{00000000-0008-0000-0400-0000F509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0" name="Text Box 16">
          <a:extLst>
            <a:ext uri="{FF2B5EF4-FFF2-40B4-BE49-F238E27FC236}">
              <a16:creationId xmlns:a16="http://schemas.microsoft.com/office/drawing/2014/main" id="{00000000-0008-0000-0400-0000F6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1" name="Text Box 17">
          <a:extLst>
            <a:ext uri="{FF2B5EF4-FFF2-40B4-BE49-F238E27FC236}">
              <a16:creationId xmlns:a16="http://schemas.microsoft.com/office/drawing/2014/main" id="{00000000-0008-0000-0400-0000F7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2" name="Text Box 18">
          <a:extLst>
            <a:ext uri="{FF2B5EF4-FFF2-40B4-BE49-F238E27FC236}">
              <a16:creationId xmlns:a16="http://schemas.microsoft.com/office/drawing/2014/main" id="{00000000-0008-0000-0400-0000F8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3" name="Text Box 19">
          <a:extLst>
            <a:ext uri="{FF2B5EF4-FFF2-40B4-BE49-F238E27FC236}">
              <a16:creationId xmlns:a16="http://schemas.microsoft.com/office/drawing/2014/main" id="{00000000-0008-0000-0400-0000F9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4" name="Text Box 16">
          <a:extLst>
            <a:ext uri="{FF2B5EF4-FFF2-40B4-BE49-F238E27FC236}">
              <a16:creationId xmlns:a16="http://schemas.microsoft.com/office/drawing/2014/main" id="{00000000-0008-0000-0400-0000FA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5" name="Text Box 17">
          <a:extLst>
            <a:ext uri="{FF2B5EF4-FFF2-40B4-BE49-F238E27FC236}">
              <a16:creationId xmlns:a16="http://schemas.microsoft.com/office/drawing/2014/main" id="{00000000-0008-0000-0400-0000FB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56" name="Text Box 18">
          <a:extLst>
            <a:ext uri="{FF2B5EF4-FFF2-40B4-BE49-F238E27FC236}">
              <a16:creationId xmlns:a16="http://schemas.microsoft.com/office/drawing/2014/main" id="{00000000-0008-0000-0400-0000FC09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2557" name="Text Box 15">
          <a:extLst>
            <a:ext uri="{FF2B5EF4-FFF2-40B4-BE49-F238E27FC236}">
              <a16:creationId xmlns:a16="http://schemas.microsoft.com/office/drawing/2014/main" id="{00000000-0008-0000-0400-0000FD09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58" name="Text Box 16">
          <a:extLst>
            <a:ext uri="{FF2B5EF4-FFF2-40B4-BE49-F238E27FC236}">
              <a16:creationId xmlns:a16="http://schemas.microsoft.com/office/drawing/2014/main" id="{00000000-0008-0000-0400-0000FE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59" name="Text Box 17">
          <a:extLst>
            <a:ext uri="{FF2B5EF4-FFF2-40B4-BE49-F238E27FC236}">
              <a16:creationId xmlns:a16="http://schemas.microsoft.com/office/drawing/2014/main" id="{00000000-0008-0000-0400-0000FF09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60" name="Text Box 18">
          <a:extLst>
            <a:ext uri="{FF2B5EF4-FFF2-40B4-BE49-F238E27FC236}">
              <a16:creationId xmlns:a16="http://schemas.microsoft.com/office/drawing/2014/main" id="{00000000-0008-0000-0400-00000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61" name="Text Box 19">
          <a:extLst>
            <a:ext uri="{FF2B5EF4-FFF2-40B4-BE49-F238E27FC236}">
              <a16:creationId xmlns:a16="http://schemas.microsoft.com/office/drawing/2014/main" id="{00000000-0008-0000-0400-000001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62" name="Text Box 16">
          <a:extLst>
            <a:ext uri="{FF2B5EF4-FFF2-40B4-BE49-F238E27FC236}">
              <a16:creationId xmlns:a16="http://schemas.microsoft.com/office/drawing/2014/main" id="{00000000-0008-0000-0400-00000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63" name="Text Box 17">
          <a:extLst>
            <a:ext uri="{FF2B5EF4-FFF2-40B4-BE49-F238E27FC236}">
              <a16:creationId xmlns:a16="http://schemas.microsoft.com/office/drawing/2014/main" id="{00000000-0008-0000-0400-00000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64" name="Text Box 18">
          <a:extLst>
            <a:ext uri="{FF2B5EF4-FFF2-40B4-BE49-F238E27FC236}">
              <a16:creationId xmlns:a16="http://schemas.microsoft.com/office/drawing/2014/main" id="{00000000-0008-0000-0400-00000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65" name="Text Box 19">
          <a:extLst>
            <a:ext uri="{FF2B5EF4-FFF2-40B4-BE49-F238E27FC236}">
              <a16:creationId xmlns:a16="http://schemas.microsoft.com/office/drawing/2014/main" id="{00000000-0008-0000-0400-000005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566" name="Text Box 16">
          <a:extLst>
            <a:ext uri="{FF2B5EF4-FFF2-40B4-BE49-F238E27FC236}">
              <a16:creationId xmlns:a16="http://schemas.microsoft.com/office/drawing/2014/main" id="{00000000-0008-0000-0400-000006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567" name="Text Box 17">
          <a:extLst>
            <a:ext uri="{FF2B5EF4-FFF2-40B4-BE49-F238E27FC236}">
              <a16:creationId xmlns:a16="http://schemas.microsoft.com/office/drawing/2014/main" id="{00000000-0008-0000-0400-000007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568" name="Text Box 18">
          <a:extLst>
            <a:ext uri="{FF2B5EF4-FFF2-40B4-BE49-F238E27FC236}">
              <a16:creationId xmlns:a16="http://schemas.microsoft.com/office/drawing/2014/main" id="{00000000-0008-0000-0400-000008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2569" name="Text Box 19">
          <a:extLst>
            <a:ext uri="{FF2B5EF4-FFF2-40B4-BE49-F238E27FC236}">
              <a16:creationId xmlns:a16="http://schemas.microsoft.com/office/drawing/2014/main" id="{00000000-0008-0000-0400-000009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2570" name="Text Box 15">
          <a:extLst>
            <a:ext uri="{FF2B5EF4-FFF2-40B4-BE49-F238E27FC236}">
              <a16:creationId xmlns:a16="http://schemas.microsoft.com/office/drawing/2014/main" id="{00000000-0008-0000-0400-00000A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71" name="Text Box 16">
          <a:extLst>
            <a:ext uri="{FF2B5EF4-FFF2-40B4-BE49-F238E27FC236}">
              <a16:creationId xmlns:a16="http://schemas.microsoft.com/office/drawing/2014/main" id="{00000000-0008-0000-0400-00000B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72" name="Text Box 17">
          <a:extLst>
            <a:ext uri="{FF2B5EF4-FFF2-40B4-BE49-F238E27FC236}">
              <a16:creationId xmlns:a16="http://schemas.microsoft.com/office/drawing/2014/main" id="{00000000-0008-0000-0400-00000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73" name="Text Box 18">
          <a:extLst>
            <a:ext uri="{FF2B5EF4-FFF2-40B4-BE49-F238E27FC236}">
              <a16:creationId xmlns:a16="http://schemas.microsoft.com/office/drawing/2014/main" id="{00000000-0008-0000-0400-00000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74" name="Text Box 19">
          <a:extLst>
            <a:ext uri="{FF2B5EF4-FFF2-40B4-BE49-F238E27FC236}">
              <a16:creationId xmlns:a16="http://schemas.microsoft.com/office/drawing/2014/main" id="{00000000-0008-0000-0400-00000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75" name="Text Box 16">
          <a:extLst>
            <a:ext uri="{FF2B5EF4-FFF2-40B4-BE49-F238E27FC236}">
              <a16:creationId xmlns:a16="http://schemas.microsoft.com/office/drawing/2014/main" id="{00000000-0008-0000-0400-00000F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76" name="Text Box 17">
          <a:extLst>
            <a:ext uri="{FF2B5EF4-FFF2-40B4-BE49-F238E27FC236}">
              <a16:creationId xmlns:a16="http://schemas.microsoft.com/office/drawing/2014/main" id="{00000000-0008-0000-0400-000010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0</xdr:rowOff>
    </xdr:from>
    <xdr:ext cx="95250" cy="171450"/>
    <xdr:sp macro="" textlink="">
      <xdr:nvSpPr>
        <xdr:cNvPr id="2577" name="Text Box 18">
          <a:extLst>
            <a:ext uri="{FF2B5EF4-FFF2-40B4-BE49-F238E27FC236}">
              <a16:creationId xmlns:a16="http://schemas.microsoft.com/office/drawing/2014/main" id="{00000000-0008-0000-0400-0000110A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78" name="Text Box 16">
          <a:extLst>
            <a:ext uri="{FF2B5EF4-FFF2-40B4-BE49-F238E27FC236}">
              <a16:creationId xmlns:a16="http://schemas.microsoft.com/office/drawing/2014/main" id="{00000000-0008-0000-0400-000012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79" name="Text Box 17">
          <a:extLst>
            <a:ext uri="{FF2B5EF4-FFF2-40B4-BE49-F238E27FC236}">
              <a16:creationId xmlns:a16="http://schemas.microsoft.com/office/drawing/2014/main" id="{00000000-0008-0000-0400-000013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80" name="Text Box 18">
          <a:extLst>
            <a:ext uri="{FF2B5EF4-FFF2-40B4-BE49-F238E27FC236}">
              <a16:creationId xmlns:a16="http://schemas.microsoft.com/office/drawing/2014/main" id="{00000000-0008-0000-0400-00001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81" name="Text Box 19">
          <a:extLst>
            <a:ext uri="{FF2B5EF4-FFF2-40B4-BE49-F238E27FC236}">
              <a16:creationId xmlns:a16="http://schemas.microsoft.com/office/drawing/2014/main" id="{00000000-0008-0000-0400-00001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582" name="Text Box 16">
          <a:extLst>
            <a:ext uri="{FF2B5EF4-FFF2-40B4-BE49-F238E27FC236}">
              <a16:creationId xmlns:a16="http://schemas.microsoft.com/office/drawing/2014/main" id="{00000000-0008-0000-0400-000016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2583" name="Text Box 15">
          <a:extLst>
            <a:ext uri="{FF2B5EF4-FFF2-40B4-BE49-F238E27FC236}">
              <a16:creationId xmlns:a16="http://schemas.microsoft.com/office/drawing/2014/main" id="{00000000-0008-0000-0400-0000170A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8496"/>
    <xdr:sp macro="" textlink="">
      <xdr:nvSpPr>
        <xdr:cNvPr id="2584" name="Text Box 15">
          <a:extLst>
            <a:ext uri="{FF2B5EF4-FFF2-40B4-BE49-F238E27FC236}">
              <a16:creationId xmlns:a16="http://schemas.microsoft.com/office/drawing/2014/main" id="{00000000-0008-0000-0400-0000180A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2585" name="Text Box 15">
          <a:extLst>
            <a:ext uri="{FF2B5EF4-FFF2-40B4-BE49-F238E27FC236}">
              <a16:creationId xmlns:a16="http://schemas.microsoft.com/office/drawing/2014/main" id="{00000000-0008-0000-0400-0000190A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2586" name="Text Box 15">
          <a:extLst>
            <a:ext uri="{FF2B5EF4-FFF2-40B4-BE49-F238E27FC236}">
              <a16:creationId xmlns:a16="http://schemas.microsoft.com/office/drawing/2014/main" id="{00000000-0008-0000-0400-00001A0A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213632"/>
    <xdr:sp macro="" textlink="">
      <xdr:nvSpPr>
        <xdr:cNvPr id="2587" name="Text Box 15">
          <a:extLst>
            <a:ext uri="{FF2B5EF4-FFF2-40B4-BE49-F238E27FC236}">
              <a16:creationId xmlns:a16="http://schemas.microsoft.com/office/drawing/2014/main" id="{00000000-0008-0000-0400-00001B0A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331"/>
    <xdr:sp macro="" textlink="">
      <xdr:nvSpPr>
        <xdr:cNvPr id="2588" name="Text Box 15">
          <a:extLst>
            <a:ext uri="{FF2B5EF4-FFF2-40B4-BE49-F238E27FC236}">
              <a16:creationId xmlns:a16="http://schemas.microsoft.com/office/drawing/2014/main" id="{00000000-0008-0000-0400-00001C0A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2589" name="Text Box 15">
          <a:extLst>
            <a:ext uri="{FF2B5EF4-FFF2-40B4-BE49-F238E27FC236}">
              <a16:creationId xmlns:a16="http://schemas.microsoft.com/office/drawing/2014/main" id="{00000000-0008-0000-0400-00001D0A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90" name="Text Box 16">
          <a:extLst>
            <a:ext uri="{FF2B5EF4-FFF2-40B4-BE49-F238E27FC236}">
              <a16:creationId xmlns:a16="http://schemas.microsoft.com/office/drawing/2014/main" id="{00000000-0008-0000-0400-00001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91" name="Text Box 17">
          <a:extLst>
            <a:ext uri="{FF2B5EF4-FFF2-40B4-BE49-F238E27FC236}">
              <a16:creationId xmlns:a16="http://schemas.microsoft.com/office/drawing/2014/main" id="{00000000-0008-0000-0400-00001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92" name="Text Box 18">
          <a:extLst>
            <a:ext uri="{FF2B5EF4-FFF2-40B4-BE49-F238E27FC236}">
              <a16:creationId xmlns:a16="http://schemas.microsoft.com/office/drawing/2014/main" id="{00000000-0008-0000-0400-00002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593" name="Text Box 19">
          <a:extLst>
            <a:ext uri="{FF2B5EF4-FFF2-40B4-BE49-F238E27FC236}">
              <a16:creationId xmlns:a16="http://schemas.microsoft.com/office/drawing/2014/main" id="{00000000-0008-0000-0400-000021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94" name="Text Box 16">
          <a:extLst>
            <a:ext uri="{FF2B5EF4-FFF2-40B4-BE49-F238E27FC236}">
              <a16:creationId xmlns:a16="http://schemas.microsoft.com/office/drawing/2014/main" id="{00000000-0008-0000-0400-00002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95" name="Text Box 17">
          <a:extLst>
            <a:ext uri="{FF2B5EF4-FFF2-40B4-BE49-F238E27FC236}">
              <a16:creationId xmlns:a16="http://schemas.microsoft.com/office/drawing/2014/main" id="{00000000-0008-0000-0400-00002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96" name="Text Box 18">
          <a:extLst>
            <a:ext uri="{FF2B5EF4-FFF2-40B4-BE49-F238E27FC236}">
              <a16:creationId xmlns:a16="http://schemas.microsoft.com/office/drawing/2014/main" id="{00000000-0008-0000-0400-00002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597" name="Text Box 19">
          <a:extLst>
            <a:ext uri="{FF2B5EF4-FFF2-40B4-BE49-F238E27FC236}">
              <a16:creationId xmlns:a16="http://schemas.microsoft.com/office/drawing/2014/main" id="{00000000-0008-0000-0400-000025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98" name="Text Box 16">
          <a:extLst>
            <a:ext uri="{FF2B5EF4-FFF2-40B4-BE49-F238E27FC236}">
              <a16:creationId xmlns:a16="http://schemas.microsoft.com/office/drawing/2014/main" id="{00000000-0008-0000-0400-000026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599" name="Text Box 17">
          <a:extLst>
            <a:ext uri="{FF2B5EF4-FFF2-40B4-BE49-F238E27FC236}">
              <a16:creationId xmlns:a16="http://schemas.microsoft.com/office/drawing/2014/main" id="{00000000-0008-0000-0400-000027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00" name="Text Box 18">
          <a:extLst>
            <a:ext uri="{FF2B5EF4-FFF2-40B4-BE49-F238E27FC236}">
              <a16:creationId xmlns:a16="http://schemas.microsoft.com/office/drawing/2014/main" id="{00000000-0008-0000-0400-000028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01" name="Text Box 19">
          <a:extLst>
            <a:ext uri="{FF2B5EF4-FFF2-40B4-BE49-F238E27FC236}">
              <a16:creationId xmlns:a16="http://schemas.microsoft.com/office/drawing/2014/main" id="{00000000-0008-0000-0400-000029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014"/>
    <xdr:sp macro="" textlink="">
      <xdr:nvSpPr>
        <xdr:cNvPr id="2602" name="Text Box 15">
          <a:extLst>
            <a:ext uri="{FF2B5EF4-FFF2-40B4-BE49-F238E27FC236}">
              <a16:creationId xmlns:a16="http://schemas.microsoft.com/office/drawing/2014/main" id="{00000000-0008-0000-0400-00002A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03" name="Text Box 16">
          <a:extLst>
            <a:ext uri="{FF2B5EF4-FFF2-40B4-BE49-F238E27FC236}">
              <a16:creationId xmlns:a16="http://schemas.microsoft.com/office/drawing/2014/main" id="{00000000-0008-0000-0400-00002B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04" name="Text Box 17">
          <a:extLst>
            <a:ext uri="{FF2B5EF4-FFF2-40B4-BE49-F238E27FC236}">
              <a16:creationId xmlns:a16="http://schemas.microsoft.com/office/drawing/2014/main" id="{00000000-0008-0000-0400-00002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05" name="Text Box 18">
          <a:extLst>
            <a:ext uri="{FF2B5EF4-FFF2-40B4-BE49-F238E27FC236}">
              <a16:creationId xmlns:a16="http://schemas.microsoft.com/office/drawing/2014/main" id="{00000000-0008-0000-0400-00002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06" name="Text Box 19">
          <a:extLst>
            <a:ext uri="{FF2B5EF4-FFF2-40B4-BE49-F238E27FC236}">
              <a16:creationId xmlns:a16="http://schemas.microsoft.com/office/drawing/2014/main" id="{00000000-0008-0000-0400-00002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07" name="Text Box 16">
          <a:extLst>
            <a:ext uri="{FF2B5EF4-FFF2-40B4-BE49-F238E27FC236}">
              <a16:creationId xmlns:a16="http://schemas.microsoft.com/office/drawing/2014/main" id="{00000000-0008-0000-0400-00002F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08" name="Text Box 17">
          <a:extLst>
            <a:ext uri="{FF2B5EF4-FFF2-40B4-BE49-F238E27FC236}">
              <a16:creationId xmlns:a16="http://schemas.microsoft.com/office/drawing/2014/main" id="{00000000-0008-0000-0400-000030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09" name="Text Box 18">
          <a:extLst>
            <a:ext uri="{FF2B5EF4-FFF2-40B4-BE49-F238E27FC236}">
              <a16:creationId xmlns:a16="http://schemas.microsoft.com/office/drawing/2014/main" id="{00000000-0008-0000-0400-000031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0" name="Text Box 16">
          <a:extLst>
            <a:ext uri="{FF2B5EF4-FFF2-40B4-BE49-F238E27FC236}">
              <a16:creationId xmlns:a16="http://schemas.microsoft.com/office/drawing/2014/main" id="{00000000-0008-0000-0400-000032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1" name="Text Box 17">
          <a:extLst>
            <a:ext uri="{FF2B5EF4-FFF2-40B4-BE49-F238E27FC236}">
              <a16:creationId xmlns:a16="http://schemas.microsoft.com/office/drawing/2014/main" id="{00000000-0008-0000-0400-000033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2" name="Text Box 18">
          <a:extLst>
            <a:ext uri="{FF2B5EF4-FFF2-40B4-BE49-F238E27FC236}">
              <a16:creationId xmlns:a16="http://schemas.microsoft.com/office/drawing/2014/main" id="{00000000-0008-0000-0400-00003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3" name="Text Box 19">
          <a:extLst>
            <a:ext uri="{FF2B5EF4-FFF2-40B4-BE49-F238E27FC236}">
              <a16:creationId xmlns:a16="http://schemas.microsoft.com/office/drawing/2014/main" id="{00000000-0008-0000-0400-00003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4" name="Text Box 16">
          <a:extLst>
            <a:ext uri="{FF2B5EF4-FFF2-40B4-BE49-F238E27FC236}">
              <a16:creationId xmlns:a16="http://schemas.microsoft.com/office/drawing/2014/main" id="{00000000-0008-0000-0400-000036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5" name="Text Box 17">
          <a:extLst>
            <a:ext uri="{FF2B5EF4-FFF2-40B4-BE49-F238E27FC236}">
              <a16:creationId xmlns:a16="http://schemas.microsoft.com/office/drawing/2014/main" id="{00000000-0008-0000-0400-000037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6" name="Text Box 18">
          <a:extLst>
            <a:ext uri="{FF2B5EF4-FFF2-40B4-BE49-F238E27FC236}">
              <a16:creationId xmlns:a16="http://schemas.microsoft.com/office/drawing/2014/main" id="{00000000-0008-0000-0400-000038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17" name="Text Box 19">
          <a:extLst>
            <a:ext uri="{FF2B5EF4-FFF2-40B4-BE49-F238E27FC236}">
              <a16:creationId xmlns:a16="http://schemas.microsoft.com/office/drawing/2014/main" id="{00000000-0008-0000-0400-000039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56743"/>
    <xdr:sp macro="" textlink="">
      <xdr:nvSpPr>
        <xdr:cNvPr id="2618" name="Text Box 15">
          <a:extLst>
            <a:ext uri="{FF2B5EF4-FFF2-40B4-BE49-F238E27FC236}">
              <a16:creationId xmlns:a16="http://schemas.microsoft.com/office/drawing/2014/main" id="{00000000-0008-0000-0400-00003A0A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2619" name="Text Box 15">
          <a:extLst>
            <a:ext uri="{FF2B5EF4-FFF2-40B4-BE49-F238E27FC236}">
              <a16:creationId xmlns:a16="http://schemas.microsoft.com/office/drawing/2014/main" id="{00000000-0008-0000-0400-00003B0A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2620" name="Text Box 15">
          <a:extLst>
            <a:ext uri="{FF2B5EF4-FFF2-40B4-BE49-F238E27FC236}">
              <a16:creationId xmlns:a16="http://schemas.microsoft.com/office/drawing/2014/main" id="{00000000-0008-0000-0400-00003C0A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213632"/>
    <xdr:sp macro="" textlink="">
      <xdr:nvSpPr>
        <xdr:cNvPr id="2621" name="Text Box 15">
          <a:extLst>
            <a:ext uri="{FF2B5EF4-FFF2-40B4-BE49-F238E27FC236}">
              <a16:creationId xmlns:a16="http://schemas.microsoft.com/office/drawing/2014/main" id="{00000000-0008-0000-0400-00003D0A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331"/>
    <xdr:sp macro="" textlink="">
      <xdr:nvSpPr>
        <xdr:cNvPr id="2622" name="Text Box 15">
          <a:extLst>
            <a:ext uri="{FF2B5EF4-FFF2-40B4-BE49-F238E27FC236}">
              <a16:creationId xmlns:a16="http://schemas.microsoft.com/office/drawing/2014/main" id="{00000000-0008-0000-0400-00003E0A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2623" name="Text Box 15">
          <a:extLst>
            <a:ext uri="{FF2B5EF4-FFF2-40B4-BE49-F238E27FC236}">
              <a16:creationId xmlns:a16="http://schemas.microsoft.com/office/drawing/2014/main" id="{00000000-0008-0000-0400-00003F0A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24" name="Text Box 16">
          <a:extLst>
            <a:ext uri="{FF2B5EF4-FFF2-40B4-BE49-F238E27FC236}">
              <a16:creationId xmlns:a16="http://schemas.microsoft.com/office/drawing/2014/main" id="{00000000-0008-0000-0400-00004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25" name="Text Box 17">
          <a:extLst>
            <a:ext uri="{FF2B5EF4-FFF2-40B4-BE49-F238E27FC236}">
              <a16:creationId xmlns:a16="http://schemas.microsoft.com/office/drawing/2014/main" id="{00000000-0008-0000-0400-000041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26" name="Text Box 18">
          <a:extLst>
            <a:ext uri="{FF2B5EF4-FFF2-40B4-BE49-F238E27FC236}">
              <a16:creationId xmlns:a16="http://schemas.microsoft.com/office/drawing/2014/main" id="{00000000-0008-0000-0400-000042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27" name="Text Box 19">
          <a:extLst>
            <a:ext uri="{FF2B5EF4-FFF2-40B4-BE49-F238E27FC236}">
              <a16:creationId xmlns:a16="http://schemas.microsoft.com/office/drawing/2014/main" id="{00000000-0008-0000-0400-000043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28" name="Text Box 16">
          <a:extLst>
            <a:ext uri="{FF2B5EF4-FFF2-40B4-BE49-F238E27FC236}">
              <a16:creationId xmlns:a16="http://schemas.microsoft.com/office/drawing/2014/main" id="{00000000-0008-0000-0400-00004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29" name="Text Box 17">
          <a:extLst>
            <a:ext uri="{FF2B5EF4-FFF2-40B4-BE49-F238E27FC236}">
              <a16:creationId xmlns:a16="http://schemas.microsoft.com/office/drawing/2014/main" id="{00000000-0008-0000-0400-000045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30" name="Text Box 18">
          <a:extLst>
            <a:ext uri="{FF2B5EF4-FFF2-40B4-BE49-F238E27FC236}">
              <a16:creationId xmlns:a16="http://schemas.microsoft.com/office/drawing/2014/main" id="{00000000-0008-0000-0400-000046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31" name="Text Box 19">
          <a:extLst>
            <a:ext uri="{FF2B5EF4-FFF2-40B4-BE49-F238E27FC236}">
              <a16:creationId xmlns:a16="http://schemas.microsoft.com/office/drawing/2014/main" id="{00000000-0008-0000-0400-000047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32" name="Text Box 16">
          <a:extLst>
            <a:ext uri="{FF2B5EF4-FFF2-40B4-BE49-F238E27FC236}">
              <a16:creationId xmlns:a16="http://schemas.microsoft.com/office/drawing/2014/main" id="{00000000-0008-0000-0400-000048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33" name="Text Box 17">
          <a:extLst>
            <a:ext uri="{FF2B5EF4-FFF2-40B4-BE49-F238E27FC236}">
              <a16:creationId xmlns:a16="http://schemas.microsoft.com/office/drawing/2014/main" id="{00000000-0008-0000-0400-000049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34" name="Text Box 18">
          <a:extLst>
            <a:ext uri="{FF2B5EF4-FFF2-40B4-BE49-F238E27FC236}">
              <a16:creationId xmlns:a16="http://schemas.microsoft.com/office/drawing/2014/main" id="{00000000-0008-0000-0400-00004A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35" name="Text Box 19">
          <a:extLst>
            <a:ext uri="{FF2B5EF4-FFF2-40B4-BE49-F238E27FC236}">
              <a16:creationId xmlns:a16="http://schemas.microsoft.com/office/drawing/2014/main" id="{00000000-0008-0000-0400-00004B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014"/>
    <xdr:sp macro="" textlink="">
      <xdr:nvSpPr>
        <xdr:cNvPr id="2636" name="Text Box 15">
          <a:extLst>
            <a:ext uri="{FF2B5EF4-FFF2-40B4-BE49-F238E27FC236}">
              <a16:creationId xmlns:a16="http://schemas.microsoft.com/office/drawing/2014/main" id="{00000000-0008-0000-0400-00004C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37" name="Text Box 16">
          <a:extLst>
            <a:ext uri="{FF2B5EF4-FFF2-40B4-BE49-F238E27FC236}">
              <a16:creationId xmlns:a16="http://schemas.microsoft.com/office/drawing/2014/main" id="{00000000-0008-0000-0400-00004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38" name="Text Box 17">
          <a:extLst>
            <a:ext uri="{FF2B5EF4-FFF2-40B4-BE49-F238E27FC236}">
              <a16:creationId xmlns:a16="http://schemas.microsoft.com/office/drawing/2014/main" id="{00000000-0008-0000-0400-00004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39" name="Text Box 18">
          <a:extLst>
            <a:ext uri="{FF2B5EF4-FFF2-40B4-BE49-F238E27FC236}">
              <a16:creationId xmlns:a16="http://schemas.microsoft.com/office/drawing/2014/main" id="{00000000-0008-0000-0400-00004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40" name="Text Box 19">
          <a:extLst>
            <a:ext uri="{FF2B5EF4-FFF2-40B4-BE49-F238E27FC236}">
              <a16:creationId xmlns:a16="http://schemas.microsoft.com/office/drawing/2014/main" id="{00000000-0008-0000-0400-00005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2641" name="Text Box 15">
          <a:extLst>
            <a:ext uri="{FF2B5EF4-FFF2-40B4-BE49-F238E27FC236}">
              <a16:creationId xmlns:a16="http://schemas.microsoft.com/office/drawing/2014/main" id="{00000000-0008-0000-0400-0000510A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42" name="Text Box 16">
          <a:extLst>
            <a:ext uri="{FF2B5EF4-FFF2-40B4-BE49-F238E27FC236}">
              <a16:creationId xmlns:a16="http://schemas.microsoft.com/office/drawing/2014/main" id="{00000000-0008-0000-0400-00005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43" name="Text Box 17">
          <a:extLst>
            <a:ext uri="{FF2B5EF4-FFF2-40B4-BE49-F238E27FC236}">
              <a16:creationId xmlns:a16="http://schemas.microsoft.com/office/drawing/2014/main" id="{00000000-0008-0000-0400-00005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44" name="Text Box 18">
          <a:extLst>
            <a:ext uri="{FF2B5EF4-FFF2-40B4-BE49-F238E27FC236}">
              <a16:creationId xmlns:a16="http://schemas.microsoft.com/office/drawing/2014/main" id="{00000000-0008-0000-0400-00005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45" name="Text Box 16">
          <a:extLst>
            <a:ext uri="{FF2B5EF4-FFF2-40B4-BE49-F238E27FC236}">
              <a16:creationId xmlns:a16="http://schemas.microsoft.com/office/drawing/2014/main" id="{00000000-0008-0000-0400-00005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46" name="Text Box 17">
          <a:extLst>
            <a:ext uri="{FF2B5EF4-FFF2-40B4-BE49-F238E27FC236}">
              <a16:creationId xmlns:a16="http://schemas.microsoft.com/office/drawing/2014/main" id="{00000000-0008-0000-0400-000056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47" name="Text Box 18">
          <a:extLst>
            <a:ext uri="{FF2B5EF4-FFF2-40B4-BE49-F238E27FC236}">
              <a16:creationId xmlns:a16="http://schemas.microsoft.com/office/drawing/2014/main" id="{00000000-0008-0000-0400-000057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48" name="Text Box 19">
          <a:extLst>
            <a:ext uri="{FF2B5EF4-FFF2-40B4-BE49-F238E27FC236}">
              <a16:creationId xmlns:a16="http://schemas.microsoft.com/office/drawing/2014/main" id="{00000000-0008-0000-0400-000058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49" name="Text Box 16">
          <a:extLst>
            <a:ext uri="{FF2B5EF4-FFF2-40B4-BE49-F238E27FC236}">
              <a16:creationId xmlns:a16="http://schemas.microsoft.com/office/drawing/2014/main" id="{00000000-0008-0000-0400-000059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50" name="Text Box 17">
          <a:extLst>
            <a:ext uri="{FF2B5EF4-FFF2-40B4-BE49-F238E27FC236}">
              <a16:creationId xmlns:a16="http://schemas.microsoft.com/office/drawing/2014/main" id="{00000000-0008-0000-0400-00005A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51" name="Text Box 18">
          <a:extLst>
            <a:ext uri="{FF2B5EF4-FFF2-40B4-BE49-F238E27FC236}">
              <a16:creationId xmlns:a16="http://schemas.microsoft.com/office/drawing/2014/main" id="{00000000-0008-0000-0400-00005B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2652" name="Text Box 15">
          <a:extLst>
            <a:ext uri="{FF2B5EF4-FFF2-40B4-BE49-F238E27FC236}">
              <a16:creationId xmlns:a16="http://schemas.microsoft.com/office/drawing/2014/main" id="{00000000-0008-0000-0400-00005C0A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53" name="Text Box 16">
          <a:extLst>
            <a:ext uri="{FF2B5EF4-FFF2-40B4-BE49-F238E27FC236}">
              <a16:creationId xmlns:a16="http://schemas.microsoft.com/office/drawing/2014/main" id="{00000000-0008-0000-0400-00005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54" name="Text Box 17">
          <a:extLst>
            <a:ext uri="{FF2B5EF4-FFF2-40B4-BE49-F238E27FC236}">
              <a16:creationId xmlns:a16="http://schemas.microsoft.com/office/drawing/2014/main" id="{00000000-0008-0000-0400-00005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55" name="Text Box 18">
          <a:extLst>
            <a:ext uri="{FF2B5EF4-FFF2-40B4-BE49-F238E27FC236}">
              <a16:creationId xmlns:a16="http://schemas.microsoft.com/office/drawing/2014/main" id="{00000000-0008-0000-0400-00005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56" name="Text Box 19">
          <a:extLst>
            <a:ext uri="{FF2B5EF4-FFF2-40B4-BE49-F238E27FC236}">
              <a16:creationId xmlns:a16="http://schemas.microsoft.com/office/drawing/2014/main" id="{00000000-0008-0000-0400-00006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57" name="Text Box 16">
          <a:extLst>
            <a:ext uri="{FF2B5EF4-FFF2-40B4-BE49-F238E27FC236}">
              <a16:creationId xmlns:a16="http://schemas.microsoft.com/office/drawing/2014/main" id="{00000000-0008-0000-0400-000061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58" name="Text Box 17">
          <a:extLst>
            <a:ext uri="{FF2B5EF4-FFF2-40B4-BE49-F238E27FC236}">
              <a16:creationId xmlns:a16="http://schemas.microsoft.com/office/drawing/2014/main" id="{00000000-0008-0000-0400-00006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59" name="Text Box 18">
          <a:extLst>
            <a:ext uri="{FF2B5EF4-FFF2-40B4-BE49-F238E27FC236}">
              <a16:creationId xmlns:a16="http://schemas.microsoft.com/office/drawing/2014/main" id="{00000000-0008-0000-0400-00006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60" name="Text Box 19">
          <a:extLst>
            <a:ext uri="{FF2B5EF4-FFF2-40B4-BE49-F238E27FC236}">
              <a16:creationId xmlns:a16="http://schemas.microsoft.com/office/drawing/2014/main" id="{00000000-0008-0000-0400-00006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61" name="Text Box 16">
          <a:extLst>
            <a:ext uri="{FF2B5EF4-FFF2-40B4-BE49-F238E27FC236}">
              <a16:creationId xmlns:a16="http://schemas.microsoft.com/office/drawing/2014/main" id="{00000000-0008-0000-0400-000065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62" name="Text Box 17">
          <a:extLst>
            <a:ext uri="{FF2B5EF4-FFF2-40B4-BE49-F238E27FC236}">
              <a16:creationId xmlns:a16="http://schemas.microsoft.com/office/drawing/2014/main" id="{00000000-0008-0000-0400-000066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63" name="Text Box 18">
          <a:extLst>
            <a:ext uri="{FF2B5EF4-FFF2-40B4-BE49-F238E27FC236}">
              <a16:creationId xmlns:a16="http://schemas.microsoft.com/office/drawing/2014/main" id="{00000000-0008-0000-0400-000067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664" name="Text Box 19">
          <a:extLst>
            <a:ext uri="{FF2B5EF4-FFF2-40B4-BE49-F238E27FC236}">
              <a16:creationId xmlns:a16="http://schemas.microsoft.com/office/drawing/2014/main" id="{00000000-0008-0000-0400-000068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014"/>
    <xdr:sp macro="" textlink="">
      <xdr:nvSpPr>
        <xdr:cNvPr id="2665" name="Text Box 15">
          <a:extLst>
            <a:ext uri="{FF2B5EF4-FFF2-40B4-BE49-F238E27FC236}">
              <a16:creationId xmlns:a16="http://schemas.microsoft.com/office/drawing/2014/main" id="{00000000-0008-0000-0400-000069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66" name="Text Box 16">
          <a:extLst>
            <a:ext uri="{FF2B5EF4-FFF2-40B4-BE49-F238E27FC236}">
              <a16:creationId xmlns:a16="http://schemas.microsoft.com/office/drawing/2014/main" id="{00000000-0008-0000-0400-00006A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67" name="Text Box 17">
          <a:extLst>
            <a:ext uri="{FF2B5EF4-FFF2-40B4-BE49-F238E27FC236}">
              <a16:creationId xmlns:a16="http://schemas.microsoft.com/office/drawing/2014/main" id="{00000000-0008-0000-0400-00006B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68" name="Text Box 18">
          <a:extLst>
            <a:ext uri="{FF2B5EF4-FFF2-40B4-BE49-F238E27FC236}">
              <a16:creationId xmlns:a16="http://schemas.microsoft.com/office/drawing/2014/main" id="{00000000-0008-0000-0400-00006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669" name="Text Box 19">
          <a:extLst>
            <a:ext uri="{FF2B5EF4-FFF2-40B4-BE49-F238E27FC236}">
              <a16:creationId xmlns:a16="http://schemas.microsoft.com/office/drawing/2014/main" id="{00000000-0008-0000-0400-00006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70" name="Text Box 16">
          <a:extLst>
            <a:ext uri="{FF2B5EF4-FFF2-40B4-BE49-F238E27FC236}">
              <a16:creationId xmlns:a16="http://schemas.microsoft.com/office/drawing/2014/main" id="{00000000-0008-0000-0400-00006E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671" name="Text Box 17">
          <a:extLst>
            <a:ext uri="{FF2B5EF4-FFF2-40B4-BE49-F238E27FC236}">
              <a16:creationId xmlns:a16="http://schemas.microsoft.com/office/drawing/2014/main" id="{00000000-0008-0000-0400-00006F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0</xdr:rowOff>
    </xdr:from>
    <xdr:ext cx="95250" cy="171450"/>
    <xdr:sp macro="" textlink="">
      <xdr:nvSpPr>
        <xdr:cNvPr id="2672" name="Text Box 18">
          <a:extLst>
            <a:ext uri="{FF2B5EF4-FFF2-40B4-BE49-F238E27FC236}">
              <a16:creationId xmlns:a16="http://schemas.microsoft.com/office/drawing/2014/main" id="{00000000-0008-0000-0400-0000700A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73" name="Text Box 16">
          <a:extLst>
            <a:ext uri="{FF2B5EF4-FFF2-40B4-BE49-F238E27FC236}">
              <a16:creationId xmlns:a16="http://schemas.microsoft.com/office/drawing/2014/main" id="{00000000-0008-0000-0400-000071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74" name="Text Box 17">
          <a:extLst>
            <a:ext uri="{FF2B5EF4-FFF2-40B4-BE49-F238E27FC236}">
              <a16:creationId xmlns:a16="http://schemas.microsoft.com/office/drawing/2014/main" id="{00000000-0008-0000-0400-000072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75" name="Text Box 18">
          <a:extLst>
            <a:ext uri="{FF2B5EF4-FFF2-40B4-BE49-F238E27FC236}">
              <a16:creationId xmlns:a16="http://schemas.microsoft.com/office/drawing/2014/main" id="{00000000-0008-0000-0400-000073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76" name="Text Box 19">
          <a:extLst>
            <a:ext uri="{FF2B5EF4-FFF2-40B4-BE49-F238E27FC236}">
              <a16:creationId xmlns:a16="http://schemas.microsoft.com/office/drawing/2014/main" id="{00000000-0008-0000-0400-00007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677" name="Text Box 16">
          <a:extLst>
            <a:ext uri="{FF2B5EF4-FFF2-40B4-BE49-F238E27FC236}">
              <a16:creationId xmlns:a16="http://schemas.microsoft.com/office/drawing/2014/main" id="{00000000-0008-0000-0400-00007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2678" name="Text Box 15">
          <a:extLst>
            <a:ext uri="{FF2B5EF4-FFF2-40B4-BE49-F238E27FC236}">
              <a16:creationId xmlns:a16="http://schemas.microsoft.com/office/drawing/2014/main" id="{00000000-0008-0000-0400-0000760A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8496"/>
    <xdr:sp macro="" textlink="">
      <xdr:nvSpPr>
        <xdr:cNvPr id="2679" name="Text Box 15">
          <a:extLst>
            <a:ext uri="{FF2B5EF4-FFF2-40B4-BE49-F238E27FC236}">
              <a16:creationId xmlns:a16="http://schemas.microsoft.com/office/drawing/2014/main" id="{00000000-0008-0000-0400-0000770A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2680" name="Text Box 15">
          <a:extLst>
            <a:ext uri="{FF2B5EF4-FFF2-40B4-BE49-F238E27FC236}">
              <a16:creationId xmlns:a16="http://schemas.microsoft.com/office/drawing/2014/main" id="{00000000-0008-0000-0400-0000780A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2681" name="Text Box 15">
          <a:extLst>
            <a:ext uri="{FF2B5EF4-FFF2-40B4-BE49-F238E27FC236}">
              <a16:creationId xmlns:a16="http://schemas.microsoft.com/office/drawing/2014/main" id="{00000000-0008-0000-0400-0000790A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213632"/>
    <xdr:sp macro="" textlink="">
      <xdr:nvSpPr>
        <xdr:cNvPr id="2682" name="Text Box 15">
          <a:extLst>
            <a:ext uri="{FF2B5EF4-FFF2-40B4-BE49-F238E27FC236}">
              <a16:creationId xmlns:a16="http://schemas.microsoft.com/office/drawing/2014/main" id="{00000000-0008-0000-0400-00007A0A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331"/>
    <xdr:sp macro="" textlink="">
      <xdr:nvSpPr>
        <xdr:cNvPr id="2683" name="Text Box 15">
          <a:extLst>
            <a:ext uri="{FF2B5EF4-FFF2-40B4-BE49-F238E27FC236}">
              <a16:creationId xmlns:a16="http://schemas.microsoft.com/office/drawing/2014/main" id="{00000000-0008-0000-0400-00007B0A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2684" name="Text Box 15">
          <a:extLst>
            <a:ext uri="{FF2B5EF4-FFF2-40B4-BE49-F238E27FC236}">
              <a16:creationId xmlns:a16="http://schemas.microsoft.com/office/drawing/2014/main" id="{00000000-0008-0000-0400-00007C0A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685" name="Text Box 16">
          <a:extLst>
            <a:ext uri="{FF2B5EF4-FFF2-40B4-BE49-F238E27FC236}">
              <a16:creationId xmlns:a16="http://schemas.microsoft.com/office/drawing/2014/main" id="{00000000-0008-0000-0400-00007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686" name="Text Box 17">
          <a:extLst>
            <a:ext uri="{FF2B5EF4-FFF2-40B4-BE49-F238E27FC236}">
              <a16:creationId xmlns:a16="http://schemas.microsoft.com/office/drawing/2014/main" id="{00000000-0008-0000-0400-00007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687" name="Text Box 18">
          <a:extLst>
            <a:ext uri="{FF2B5EF4-FFF2-40B4-BE49-F238E27FC236}">
              <a16:creationId xmlns:a16="http://schemas.microsoft.com/office/drawing/2014/main" id="{00000000-0008-0000-0400-00007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688" name="Text Box 19">
          <a:extLst>
            <a:ext uri="{FF2B5EF4-FFF2-40B4-BE49-F238E27FC236}">
              <a16:creationId xmlns:a16="http://schemas.microsoft.com/office/drawing/2014/main" id="{00000000-0008-0000-0400-00008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689" name="Text Box 16">
          <a:extLst>
            <a:ext uri="{FF2B5EF4-FFF2-40B4-BE49-F238E27FC236}">
              <a16:creationId xmlns:a16="http://schemas.microsoft.com/office/drawing/2014/main" id="{00000000-0008-0000-0400-000081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690" name="Text Box 17">
          <a:extLst>
            <a:ext uri="{FF2B5EF4-FFF2-40B4-BE49-F238E27FC236}">
              <a16:creationId xmlns:a16="http://schemas.microsoft.com/office/drawing/2014/main" id="{00000000-0008-0000-0400-00008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691" name="Text Box 18">
          <a:extLst>
            <a:ext uri="{FF2B5EF4-FFF2-40B4-BE49-F238E27FC236}">
              <a16:creationId xmlns:a16="http://schemas.microsoft.com/office/drawing/2014/main" id="{00000000-0008-0000-0400-00008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692" name="Text Box 19">
          <a:extLst>
            <a:ext uri="{FF2B5EF4-FFF2-40B4-BE49-F238E27FC236}">
              <a16:creationId xmlns:a16="http://schemas.microsoft.com/office/drawing/2014/main" id="{00000000-0008-0000-0400-00008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693" name="Text Box 16">
          <a:extLst>
            <a:ext uri="{FF2B5EF4-FFF2-40B4-BE49-F238E27FC236}">
              <a16:creationId xmlns:a16="http://schemas.microsoft.com/office/drawing/2014/main" id="{00000000-0008-0000-0400-000085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694" name="Text Box 17">
          <a:extLst>
            <a:ext uri="{FF2B5EF4-FFF2-40B4-BE49-F238E27FC236}">
              <a16:creationId xmlns:a16="http://schemas.microsoft.com/office/drawing/2014/main" id="{00000000-0008-0000-0400-000086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695" name="Text Box 18">
          <a:extLst>
            <a:ext uri="{FF2B5EF4-FFF2-40B4-BE49-F238E27FC236}">
              <a16:creationId xmlns:a16="http://schemas.microsoft.com/office/drawing/2014/main" id="{00000000-0008-0000-0400-000087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696" name="Text Box 19">
          <a:extLst>
            <a:ext uri="{FF2B5EF4-FFF2-40B4-BE49-F238E27FC236}">
              <a16:creationId xmlns:a16="http://schemas.microsoft.com/office/drawing/2014/main" id="{00000000-0008-0000-0400-000088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697" name="Text Box 15">
          <a:extLst>
            <a:ext uri="{FF2B5EF4-FFF2-40B4-BE49-F238E27FC236}">
              <a16:creationId xmlns:a16="http://schemas.microsoft.com/office/drawing/2014/main" id="{00000000-0008-0000-0400-000089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698" name="Text Box 16">
          <a:extLst>
            <a:ext uri="{FF2B5EF4-FFF2-40B4-BE49-F238E27FC236}">
              <a16:creationId xmlns:a16="http://schemas.microsoft.com/office/drawing/2014/main" id="{00000000-0008-0000-0400-00008A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699" name="Text Box 17">
          <a:extLst>
            <a:ext uri="{FF2B5EF4-FFF2-40B4-BE49-F238E27FC236}">
              <a16:creationId xmlns:a16="http://schemas.microsoft.com/office/drawing/2014/main" id="{00000000-0008-0000-0400-00008B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00" name="Text Box 18">
          <a:extLst>
            <a:ext uri="{FF2B5EF4-FFF2-40B4-BE49-F238E27FC236}">
              <a16:creationId xmlns:a16="http://schemas.microsoft.com/office/drawing/2014/main" id="{00000000-0008-0000-0400-00008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01" name="Text Box 19">
          <a:extLst>
            <a:ext uri="{FF2B5EF4-FFF2-40B4-BE49-F238E27FC236}">
              <a16:creationId xmlns:a16="http://schemas.microsoft.com/office/drawing/2014/main" id="{00000000-0008-0000-0400-00008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02" name="Text Box 16">
          <a:extLst>
            <a:ext uri="{FF2B5EF4-FFF2-40B4-BE49-F238E27FC236}">
              <a16:creationId xmlns:a16="http://schemas.microsoft.com/office/drawing/2014/main" id="{00000000-0008-0000-0400-00008E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03" name="Text Box 17">
          <a:extLst>
            <a:ext uri="{FF2B5EF4-FFF2-40B4-BE49-F238E27FC236}">
              <a16:creationId xmlns:a16="http://schemas.microsoft.com/office/drawing/2014/main" id="{00000000-0008-0000-0400-00008F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04" name="Text Box 18">
          <a:extLst>
            <a:ext uri="{FF2B5EF4-FFF2-40B4-BE49-F238E27FC236}">
              <a16:creationId xmlns:a16="http://schemas.microsoft.com/office/drawing/2014/main" id="{00000000-0008-0000-0400-000090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05" name="Text Box 16">
          <a:extLst>
            <a:ext uri="{FF2B5EF4-FFF2-40B4-BE49-F238E27FC236}">
              <a16:creationId xmlns:a16="http://schemas.microsoft.com/office/drawing/2014/main" id="{00000000-0008-0000-0400-000091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06" name="Text Box 17">
          <a:extLst>
            <a:ext uri="{FF2B5EF4-FFF2-40B4-BE49-F238E27FC236}">
              <a16:creationId xmlns:a16="http://schemas.microsoft.com/office/drawing/2014/main" id="{00000000-0008-0000-0400-000092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07" name="Text Box 18">
          <a:extLst>
            <a:ext uri="{FF2B5EF4-FFF2-40B4-BE49-F238E27FC236}">
              <a16:creationId xmlns:a16="http://schemas.microsoft.com/office/drawing/2014/main" id="{00000000-0008-0000-0400-000093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08" name="Text Box 19">
          <a:extLst>
            <a:ext uri="{FF2B5EF4-FFF2-40B4-BE49-F238E27FC236}">
              <a16:creationId xmlns:a16="http://schemas.microsoft.com/office/drawing/2014/main" id="{00000000-0008-0000-0400-00009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09" name="Text Box 16">
          <a:extLst>
            <a:ext uri="{FF2B5EF4-FFF2-40B4-BE49-F238E27FC236}">
              <a16:creationId xmlns:a16="http://schemas.microsoft.com/office/drawing/2014/main" id="{00000000-0008-0000-0400-00009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10" name="Text Box 17">
          <a:extLst>
            <a:ext uri="{FF2B5EF4-FFF2-40B4-BE49-F238E27FC236}">
              <a16:creationId xmlns:a16="http://schemas.microsoft.com/office/drawing/2014/main" id="{00000000-0008-0000-0400-000096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11" name="Text Box 18">
          <a:extLst>
            <a:ext uri="{FF2B5EF4-FFF2-40B4-BE49-F238E27FC236}">
              <a16:creationId xmlns:a16="http://schemas.microsoft.com/office/drawing/2014/main" id="{00000000-0008-0000-0400-000097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12" name="Text Box 19">
          <a:extLst>
            <a:ext uri="{FF2B5EF4-FFF2-40B4-BE49-F238E27FC236}">
              <a16:creationId xmlns:a16="http://schemas.microsoft.com/office/drawing/2014/main" id="{00000000-0008-0000-0400-000098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56743"/>
    <xdr:sp macro="" textlink="">
      <xdr:nvSpPr>
        <xdr:cNvPr id="2713" name="Text Box 15">
          <a:extLst>
            <a:ext uri="{FF2B5EF4-FFF2-40B4-BE49-F238E27FC236}">
              <a16:creationId xmlns:a16="http://schemas.microsoft.com/office/drawing/2014/main" id="{00000000-0008-0000-0400-0000990A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2714" name="Text Box 15">
          <a:extLst>
            <a:ext uri="{FF2B5EF4-FFF2-40B4-BE49-F238E27FC236}">
              <a16:creationId xmlns:a16="http://schemas.microsoft.com/office/drawing/2014/main" id="{00000000-0008-0000-0400-00009A0A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2715" name="Text Box 15">
          <a:extLst>
            <a:ext uri="{FF2B5EF4-FFF2-40B4-BE49-F238E27FC236}">
              <a16:creationId xmlns:a16="http://schemas.microsoft.com/office/drawing/2014/main" id="{00000000-0008-0000-0400-00009B0A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213632"/>
    <xdr:sp macro="" textlink="">
      <xdr:nvSpPr>
        <xdr:cNvPr id="2716" name="Text Box 15">
          <a:extLst>
            <a:ext uri="{FF2B5EF4-FFF2-40B4-BE49-F238E27FC236}">
              <a16:creationId xmlns:a16="http://schemas.microsoft.com/office/drawing/2014/main" id="{00000000-0008-0000-0400-00009C0A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444331"/>
    <xdr:sp macro="" textlink="">
      <xdr:nvSpPr>
        <xdr:cNvPr id="2717" name="Text Box 15">
          <a:extLst>
            <a:ext uri="{FF2B5EF4-FFF2-40B4-BE49-F238E27FC236}">
              <a16:creationId xmlns:a16="http://schemas.microsoft.com/office/drawing/2014/main" id="{00000000-0008-0000-0400-00009D0A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2718" name="Text Box 15">
          <a:extLst>
            <a:ext uri="{FF2B5EF4-FFF2-40B4-BE49-F238E27FC236}">
              <a16:creationId xmlns:a16="http://schemas.microsoft.com/office/drawing/2014/main" id="{00000000-0008-0000-0400-00009E0A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19" name="Text Box 16">
          <a:extLst>
            <a:ext uri="{FF2B5EF4-FFF2-40B4-BE49-F238E27FC236}">
              <a16:creationId xmlns:a16="http://schemas.microsoft.com/office/drawing/2014/main" id="{00000000-0008-0000-0400-00009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20" name="Text Box 17">
          <a:extLst>
            <a:ext uri="{FF2B5EF4-FFF2-40B4-BE49-F238E27FC236}">
              <a16:creationId xmlns:a16="http://schemas.microsoft.com/office/drawing/2014/main" id="{00000000-0008-0000-0400-0000A0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21" name="Text Box 18">
          <a:extLst>
            <a:ext uri="{FF2B5EF4-FFF2-40B4-BE49-F238E27FC236}">
              <a16:creationId xmlns:a16="http://schemas.microsoft.com/office/drawing/2014/main" id="{00000000-0008-0000-0400-0000A1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22" name="Text Box 19">
          <a:extLst>
            <a:ext uri="{FF2B5EF4-FFF2-40B4-BE49-F238E27FC236}">
              <a16:creationId xmlns:a16="http://schemas.microsoft.com/office/drawing/2014/main" id="{00000000-0008-0000-0400-0000A2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23" name="Text Box 16">
          <a:extLst>
            <a:ext uri="{FF2B5EF4-FFF2-40B4-BE49-F238E27FC236}">
              <a16:creationId xmlns:a16="http://schemas.microsoft.com/office/drawing/2014/main" id="{00000000-0008-0000-0400-0000A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24" name="Text Box 17">
          <a:extLst>
            <a:ext uri="{FF2B5EF4-FFF2-40B4-BE49-F238E27FC236}">
              <a16:creationId xmlns:a16="http://schemas.microsoft.com/office/drawing/2014/main" id="{00000000-0008-0000-0400-0000A4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25" name="Text Box 18">
          <a:extLst>
            <a:ext uri="{FF2B5EF4-FFF2-40B4-BE49-F238E27FC236}">
              <a16:creationId xmlns:a16="http://schemas.microsoft.com/office/drawing/2014/main" id="{00000000-0008-0000-0400-0000A5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26" name="Text Box 19">
          <a:extLst>
            <a:ext uri="{FF2B5EF4-FFF2-40B4-BE49-F238E27FC236}">
              <a16:creationId xmlns:a16="http://schemas.microsoft.com/office/drawing/2014/main" id="{00000000-0008-0000-0400-0000A6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727" name="Text Box 16">
          <a:extLst>
            <a:ext uri="{FF2B5EF4-FFF2-40B4-BE49-F238E27FC236}">
              <a16:creationId xmlns:a16="http://schemas.microsoft.com/office/drawing/2014/main" id="{00000000-0008-0000-0400-0000A7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728" name="Text Box 17">
          <a:extLst>
            <a:ext uri="{FF2B5EF4-FFF2-40B4-BE49-F238E27FC236}">
              <a16:creationId xmlns:a16="http://schemas.microsoft.com/office/drawing/2014/main" id="{00000000-0008-0000-0400-0000A8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729" name="Text Box 18">
          <a:extLst>
            <a:ext uri="{FF2B5EF4-FFF2-40B4-BE49-F238E27FC236}">
              <a16:creationId xmlns:a16="http://schemas.microsoft.com/office/drawing/2014/main" id="{00000000-0008-0000-0400-0000A9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730" name="Text Box 19">
          <a:extLst>
            <a:ext uri="{FF2B5EF4-FFF2-40B4-BE49-F238E27FC236}">
              <a16:creationId xmlns:a16="http://schemas.microsoft.com/office/drawing/2014/main" id="{00000000-0008-0000-0400-0000AA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731" name="Text Box 15">
          <a:extLst>
            <a:ext uri="{FF2B5EF4-FFF2-40B4-BE49-F238E27FC236}">
              <a16:creationId xmlns:a16="http://schemas.microsoft.com/office/drawing/2014/main" id="{00000000-0008-0000-0400-0000AB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32" name="Text Box 16">
          <a:extLst>
            <a:ext uri="{FF2B5EF4-FFF2-40B4-BE49-F238E27FC236}">
              <a16:creationId xmlns:a16="http://schemas.microsoft.com/office/drawing/2014/main" id="{00000000-0008-0000-0400-0000A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33" name="Text Box 17">
          <a:extLst>
            <a:ext uri="{FF2B5EF4-FFF2-40B4-BE49-F238E27FC236}">
              <a16:creationId xmlns:a16="http://schemas.microsoft.com/office/drawing/2014/main" id="{00000000-0008-0000-0400-0000A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34" name="Text Box 18">
          <a:extLst>
            <a:ext uri="{FF2B5EF4-FFF2-40B4-BE49-F238E27FC236}">
              <a16:creationId xmlns:a16="http://schemas.microsoft.com/office/drawing/2014/main" id="{00000000-0008-0000-0400-0000A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35" name="Text Box 19">
          <a:extLst>
            <a:ext uri="{FF2B5EF4-FFF2-40B4-BE49-F238E27FC236}">
              <a16:creationId xmlns:a16="http://schemas.microsoft.com/office/drawing/2014/main" id="{00000000-0008-0000-0400-0000A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27</xdr:row>
      <xdr:rowOff>504825</xdr:rowOff>
    </xdr:from>
    <xdr:ext cx="95250" cy="442269"/>
    <xdr:sp macro="" textlink="">
      <xdr:nvSpPr>
        <xdr:cNvPr id="2736" name="Text Box 15">
          <a:extLst>
            <a:ext uri="{FF2B5EF4-FFF2-40B4-BE49-F238E27FC236}">
              <a16:creationId xmlns:a16="http://schemas.microsoft.com/office/drawing/2014/main" id="{00000000-0008-0000-0400-0000B00A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37" name="Text Box 16">
          <a:extLst>
            <a:ext uri="{FF2B5EF4-FFF2-40B4-BE49-F238E27FC236}">
              <a16:creationId xmlns:a16="http://schemas.microsoft.com/office/drawing/2014/main" id="{00000000-0008-0000-0400-0000B1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38" name="Text Box 17">
          <a:extLst>
            <a:ext uri="{FF2B5EF4-FFF2-40B4-BE49-F238E27FC236}">
              <a16:creationId xmlns:a16="http://schemas.microsoft.com/office/drawing/2014/main" id="{00000000-0008-0000-0400-0000B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39" name="Text Box 18">
          <a:extLst>
            <a:ext uri="{FF2B5EF4-FFF2-40B4-BE49-F238E27FC236}">
              <a16:creationId xmlns:a16="http://schemas.microsoft.com/office/drawing/2014/main" id="{00000000-0008-0000-0400-0000B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0" name="Text Box 16">
          <a:extLst>
            <a:ext uri="{FF2B5EF4-FFF2-40B4-BE49-F238E27FC236}">
              <a16:creationId xmlns:a16="http://schemas.microsoft.com/office/drawing/2014/main" id="{00000000-0008-0000-0400-0000B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1" name="Text Box 17">
          <a:extLst>
            <a:ext uri="{FF2B5EF4-FFF2-40B4-BE49-F238E27FC236}">
              <a16:creationId xmlns:a16="http://schemas.microsoft.com/office/drawing/2014/main" id="{00000000-0008-0000-0400-0000B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2" name="Text Box 18">
          <a:extLst>
            <a:ext uri="{FF2B5EF4-FFF2-40B4-BE49-F238E27FC236}">
              <a16:creationId xmlns:a16="http://schemas.microsoft.com/office/drawing/2014/main" id="{00000000-0008-0000-0400-0000B6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3" name="Text Box 19">
          <a:extLst>
            <a:ext uri="{FF2B5EF4-FFF2-40B4-BE49-F238E27FC236}">
              <a16:creationId xmlns:a16="http://schemas.microsoft.com/office/drawing/2014/main" id="{00000000-0008-0000-0400-0000B7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4" name="Text Box 16">
          <a:extLst>
            <a:ext uri="{FF2B5EF4-FFF2-40B4-BE49-F238E27FC236}">
              <a16:creationId xmlns:a16="http://schemas.microsoft.com/office/drawing/2014/main" id="{00000000-0008-0000-0400-0000B8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5" name="Text Box 17">
          <a:extLst>
            <a:ext uri="{FF2B5EF4-FFF2-40B4-BE49-F238E27FC236}">
              <a16:creationId xmlns:a16="http://schemas.microsoft.com/office/drawing/2014/main" id="{00000000-0008-0000-0400-0000B9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46" name="Text Box 18">
          <a:extLst>
            <a:ext uri="{FF2B5EF4-FFF2-40B4-BE49-F238E27FC236}">
              <a16:creationId xmlns:a16="http://schemas.microsoft.com/office/drawing/2014/main" id="{00000000-0008-0000-0400-0000BA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28</xdr:row>
      <xdr:rowOff>0</xdr:rowOff>
    </xdr:from>
    <xdr:ext cx="95250" cy="213632"/>
    <xdr:sp macro="" textlink="">
      <xdr:nvSpPr>
        <xdr:cNvPr id="2747" name="Text Box 15">
          <a:extLst>
            <a:ext uri="{FF2B5EF4-FFF2-40B4-BE49-F238E27FC236}">
              <a16:creationId xmlns:a16="http://schemas.microsoft.com/office/drawing/2014/main" id="{00000000-0008-0000-0400-0000BB0A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48" name="Text Box 16">
          <a:extLst>
            <a:ext uri="{FF2B5EF4-FFF2-40B4-BE49-F238E27FC236}">
              <a16:creationId xmlns:a16="http://schemas.microsoft.com/office/drawing/2014/main" id="{00000000-0008-0000-0400-0000B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49" name="Text Box 17">
          <a:extLst>
            <a:ext uri="{FF2B5EF4-FFF2-40B4-BE49-F238E27FC236}">
              <a16:creationId xmlns:a16="http://schemas.microsoft.com/office/drawing/2014/main" id="{00000000-0008-0000-0400-0000B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50" name="Text Box 18">
          <a:extLst>
            <a:ext uri="{FF2B5EF4-FFF2-40B4-BE49-F238E27FC236}">
              <a16:creationId xmlns:a16="http://schemas.microsoft.com/office/drawing/2014/main" id="{00000000-0008-0000-0400-0000B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51" name="Text Box 19">
          <a:extLst>
            <a:ext uri="{FF2B5EF4-FFF2-40B4-BE49-F238E27FC236}">
              <a16:creationId xmlns:a16="http://schemas.microsoft.com/office/drawing/2014/main" id="{00000000-0008-0000-0400-0000B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52" name="Text Box 16">
          <a:extLst>
            <a:ext uri="{FF2B5EF4-FFF2-40B4-BE49-F238E27FC236}">
              <a16:creationId xmlns:a16="http://schemas.microsoft.com/office/drawing/2014/main" id="{00000000-0008-0000-0400-0000C0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53" name="Text Box 17">
          <a:extLst>
            <a:ext uri="{FF2B5EF4-FFF2-40B4-BE49-F238E27FC236}">
              <a16:creationId xmlns:a16="http://schemas.microsoft.com/office/drawing/2014/main" id="{00000000-0008-0000-0400-0000C1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54" name="Text Box 18">
          <a:extLst>
            <a:ext uri="{FF2B5EF4-FFF2-40B4-BE49-F238E27FC236}">
              <a16:creationId xmlns:a16="http://schemas.microsoft.com/office/drawing/2014/main" id="{00000000-0008-0000-0400-0000C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55" name="Text Box 19">
          <a:extLst>
            <a:ext uri="{FF2B5EF4-FFF2-40B4-BE49-F238E27FC236}">
              <a16:creationId xmlns:a16="http://schemas.microsoft.com/office/drawing/2014/main" id="{00000000-0008-0000-0400-0000C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756" name="Text Box 16">
          <a:extLst>
            <a:ext uri="{FF2B5EF4-FFF2-40B4-BE49-F238E27FC236}">
              <a16:creationId xmlns:a16="http://schemas.microsoft.com/office/drawing/2014/main" id="{00000000-0008-0000-0400-0000C4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757" name="Text Box 17">
          <a:extLst>
            <a:ext uri="{FF2B5EF4-FFF2-40B4-BE49-F238E27FC236}">
              <a16:creationId xmlns:a16="http://schemas.microsoft.com/office/drawing/2014/main" id="{00000000-0008-0000-0400-0000C5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758" name="Text Box 18">
          <a:extLst>
            <a:ext uri="{FF2B5EF4-FFF2-40B4-BE49-F238E27FC236}">
              <a16:creationId xmlns:a16="http://schemas.microsoft.com/office/drawing/2014/main" id="{00000000-0008-0000-0400-0000C6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759" name="Text Box 19">
          <a:extLst>
            <a:ext uri="{FF2B5EF4-FFF2-40B4-BE49-F238E27FC236}">
              <a16:creationId xmlns:a16="http://schemas.microsoft.com/office/drawing/2014/main" id="{00000000-0008-0000-0400-0000C70A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760" name="Text Box 15">
          <a:extLst>
            <a:ext uri="{FF2B5EF4-FFF2-40B4-BE49-F238E27FC236}">
              <a16:creationId xmlns:a16="http://schemas.microsoft.com/office/drawing/2014/main" id="{00000000-0008-0000-0400-0000C8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61" name="Text Box 16">
          <a:extLst>
            <a:ext uri="{FF2B5EF4-FFF2-40B4-BE49-F238E27FC236}">
              <a16:creationId xmlns:a16="http://schemas.microsoft.com/office/drawing/2014/main" id="{00000000-0008-0000-0400-0000C9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62" name="Text Box 17">
          <a:extLst>
            <a:ext uri="{FF2B5EF4-FFF2-40B4-BE49-F238E27FC236}">
              <a16:creationId xmlns:a16="http://schemas.microsoft.com/office/drawing/2014/main" id="{00000000-0008-0000-0400-0000CA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63" name="Text Box 18">
          <a:extLst>
            <a:ext uri="{FF2B5EF4-FFF2-40B4-BE49-F238E27FC236}">
              <a16:creationId xmlns:a16="http://schemas.microsoft.com/office/drawing/2014/main" id="{00000000-0008-0000-0400-0000CB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171450"/>
    <xdr:sp macro="" textlink="">
      <xdr:nvSpPr>
        <xdr:cNvPr id="2764" name="Text Box 19">
          <a:extLst>
            <a:ext uri="{FF2B5EF4-FFF2-40B4-BE49-F238E27FC236}">
              <a16:creationId xmlns:a16="http://schemas.microsoft.com/office/drawing/2014/main" id="{00000000-0008-0000-0400-0000C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65" name="Text Box 16">
          <a:extLst>
            <a:ext uri="{FF2B5EF4-FFF2-40B4-BE49-F238E27FC236}">
              <a16:creationId xmlns:a16="http://schemas.microsoft.com/office/drawing/2014/main" id="{00000000-0008-0000-0400-0000CD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2766" name="Text Box 17">
          <a:extLst>
            <a:ext uri="{FF2B5EF4-FFF2-40B4-BE49-F238E27FC236}">
              <a16:creationId xmlns:a16="http://schemas.microsoft.com/office/drawing/2014/main" id="{00000000-0008-0000-0400-0000CE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28</xdr:row>
      <xdr:rowOff>0</xdr:rowOff>
    </xdr:from>
    <xdr:ext cx="95250" cy="171450"/>
    <xdr:sp macro="" textlink="">
      <xdr:nvSpPr>
        <xdr:cNvPr id="2767" name="Text Box 18">
          <a:extLst>
            <a:ext uri="{FF2B5EF4-FFF2-40B4-BE49-F238E27FC236}">
              <a16:creationId xmlns:a16="http://schemas.microsoft.com/office/drawing/2014/main" id="{00000000-0008-0000-0400-0000CF0A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68" name="Text Box 16">
          <a:extLst>
            <a:ext uri="{FF2B5EF4-FFF2-40B4-BE49-F238E27FC236}">
              <a16:creationId xmlns:a16="http://schemas.microsoft.com/office/drawing/2014/main" id="{00000000-0008-0000-0400-0000D0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69" name="Text Box 17">
          <a:extLst>
            <a:ext uri="{FF2B5EF4-FFF2-40B4-BE49-F238E27FC236}">
              <a16:creationId xmlns:a16="http://schemas.microsoft.com/office/drawing/2014/main" id="{00000000-0008-0000-0400-0000D1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70" name="Text Box 18">
          <a:extLst>
            <a:ext uri="{FF2B5EF4-FFF2-40B4-BE49-F238E27FC236}">
              <a16:creationId xmlns:a16="http://schemas.microsoft.com/office/drawing/2014/main" id="{00000000-0008-0000-0400-0000D2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71" name="Text Box 19">
          <a:extLst>
            <a:ext uri="{FF2B5EF4-FFF2-40B4-BE49-F238E27FC236}">
              <a16:creationId xmlns:a16="http://schemas.microsoft.com/office/drawing/2014/main" id="{00000000-0008-0000-0400-0000D3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2772" name="Text Box 16">
          <a:extLst>
            <a:ext uri="{FF2B5EF4-FFF2-40B4-BE49-F238E27FC236}">
              <a16:creationId xmlns:a16="http://schemas.microsoft.com/office/drawing/2014/main" id="{00000000-0008-0000-0400-0000D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28</xdr:row>
      <xdr:rowOff>0</xdr:rowOff>
    </xdr:from>
    <xdr:ext cx="95250" cy="213632"/>
    <xdr:sp macro="" textlink="">
      <xdr:nvSpPr>
        <xdr:cNvPr id="2773" name="Text Box 15">
          <a:extLst>
            <a:ext uri="{FF2B5EF4-FFF2-40B4-BE49-F238E27FC236}">
              <a16:creationId xmlns:a16="http://schemas.microsoft.com/office/drawing/2014/main" id="{00000000-0008-0000-0400-0000D50A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448496"/>
    <xdr:sp macro="" textlink="">
      <xdr:nvSpPr>
        <xdr:cNvPr id="2774" name="Text Box 15">
          <a:extLst>
            <a:ext uri="{FF2B5EF4-FFF2-40B4-BE49-F238E27FC236}">
              <a16:creationId xmlns:a16="http://schemas.microsoft.com/office/drawing/2014/main" id="{00000000-0008-0000-0400-0000D60A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442269"/>
    <xdr:sp macro="" textlink="">
      <xdr:nvSpPr>
        <xdr:cNvPr id="2775" name="Text Box 15">
          <a:extLst>
            <a:ext uri="{FF2B5EF4-FFF2-40B4-BE49-F238E27FC236}">
              <a16:creationId xmlns:a16="http://schemas.microsoft.com/office/drawing/2014/main" id="{00000000-0008-0000-0400-0000D70A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442269"/>
    <xdr:sp macro="" textlink="">
      <xdr:nvSpPr>
        <xdr:cNvPr id="2776" name="Text Box 15">
          <a:extLst>
            <a:ext uri="{FF2B5EF4-FFF2-40B4-BE49-F238E27FC236}">
              <a16:creationId xmlns:a16="http://schemas.microsoft.com/office/drawing/2014/main" id="{00000000-0008-0000-0400-0000D80A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213632"/>
    <xdr:sp macro="" textlink="">
      <xdr:nvSpPr>
        <xdr:cNvPr id="2777" name="Text Box 15">
          <a:extLst>
            <a:ext uri="{FF2B5EF4-FFF2-40B4-BE49-F238E27FC236}">
              <a16:creationId xmlns:a16="http://schemas.microsoft.com/office/drawing/2014/main" id="{00000000-0008-0000-0400-0000D90A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444331"/>
    <xdr:sp macro="" textlink="">
      <xdr:nvSpPr>
        <xdr:cNvPr id="2778" name="Text Box 15">
          <a:extLst>
            <a:ext uri="{FF2B5EF4-FFF2-40B4-BE49-F238E27FC236}">
              <a16:creationId xmlns:a16="http://schemas.microsoft.com/office/drawing/2014/main" id="{00000000-0008-0000-0400-0000DA0A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28</xdr:row>
      <xdr:rowOff>0</xdr:rowOff>
    </xdr:from>
    <xdr:ext cx="95250" cy="213632"/>
    <xdr:sp macro="" textlink="">
      <xdr:nvSpPr>
        <xdr:cNvPr id="2779" name="Text Box 15">
          <a:extLst>
            <a:ext uri="{FF2B5EF4-FFF2-40B4-BE49-F238E27FC236}">
              <a16:creationId xmlns:a16="http://schemas.microsoft.com/office/drawing/2014/main" id="{00000000-0008-0000-0400-0000DB0A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80" name="Text Box 16">
          <a:extLst>
            <a:ext uri="{FF2B5EF4-FFF2-40B4-BE49-F238E27FC236}">
              <a16:creationId xmlns:a16="http://schemas.microsoft.com/office/drawing/2014/main" id="{00000000-0008-0000-0400-0000D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81" name="Text Box 17">
          <a:extLst>
            <a:ext uri="{FF2B5EF4-FFF2-40B4-BE49-F238E27FC236}">
              <a16:creationId xmlns:a16="http://schemas.microsoft.com/office/drawing/2014/main" id="{00000000-0008-0000-0400-0000DD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82" name="Text Box 18">
          <a:extLst>
            <a:ext uri="{FF2B5EF4-FFF2-40B4-BE49-F238E27FC236}">
              <a16:creationId xmlns:a16="http://schemas.microsoft.com/office/drawing/2014/main" id="{00000000-0008-0000-0400-0000D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83" name="Text Box 19">
          <a:extLst>
            <a:ext uri="{FF2B5EF4-FFF2-40B4-BE49-F238E27FC236}">
              <a16:creationId xmlns:a16="http://schemas.microsoft.com/office/drawing/2014/main" id="{00000000-0008-0000-0400-0000D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84" name="Text Box 16">
          <a:extLst>
            <a:ext uri="{FF2B5EF4-FFF2-40B4-BE49-F238E27FC236}">
              <a16:creationId xmlns:a16="http://schemas.microsoft.com/office/drawing/2014/main" id="{00000000-0008-0000-0400-0000E0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85" name="Text Box 17">
          <a:extLst>
            <a:ext uri="{FF2B5EF4-FFF2-40B4-BE49-F238E27FC236}">
              <a16:creationId xmlns:a16="http://schemas.microsoft.com/office/drawing/2014/main" id="{00000000-0008-0000-0400-0000E1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86" name="Text Box 18">
          <a:extLst>
            <a:ext uri="{FF2B5EF4-FFF2-40B4-BE49-F238E27FC236}">
              <a16:creationId xmlns:a16="http://schemas.microsoft.com/office/drawing/2014/main" id="{00000000-0008-0000-0400-0000E2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87" name="Text Box 19">
          <a:extLst>
            <a:ext uri="{FF2B5EF4-FFF2-40B4-BE49-F238E27FC236}">
              <a16:creationId xmlns:a16="http://schemas.microsoft.com/office/drawing/2014/main" id="{00000000-0008-0000-0400-0000E3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788" name="Text Box 16">
          <a:extLst>
            <a:ext uri="{FF2B5EF4-FFF2-40B4-BE49-F238E27FC236}">
              <a16:creationId xmlns:a16="http://schemas.microsoft.com/office/drawing/2014/main" id="{00000000-0008-0000-0400-0000E4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789" name="Text Box 17">
          <a:extLst>
            <a:ext uri="{FF2B5EF4-FFF2-40B4-BE49-F238E27FC236}">
              <a16:creationId xmlns:a16="http://schemas.microsoft.com/office/drawing/2014/main" id="{00000000-0008-0000-0400-0000E5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790" name="Text Box 18">
          <a:extLst>
            <a:ext uri="{FF2B5EF4-FFF2-40B4-BE49-F238E27FC236}">
              <a16:creationId xmlns:a16="http://schemas.microsoft.com/office/drawing/2014/main" id="{00000000-0008-0000-0400-0000E6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791" name="Text Box 19">
          <a:extLst>
            <a:ext uri="{FF2B5EF4-FFF2-40B4-BE49-F238E27FC236}">
              <a16:creationId xmlns:a16="http://schemas.microsoft.com/office/drawing/2014/main" id="{00000000-0008-0000-0400-0000E70A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014"/>
    <xdr:sp macro="" textlink="">
      <xdr:nvSpPr>
        <xdr:cNvPr id="2792" name="Text Box 15">
          <a:extLst>
            <a:ext uri="{FF2B5EF4-FFF2-40B4-BE49-F238E27FC236}">
              <a16:creationId xmlns:a16="http://schemas.microsoft.com/office/drawing/2014/main" id="{00000000-0008-0000-0400-0000E80A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93" name="Text Box 16">
          <a:extLst>
            <a:ext uri="{FF2B5EF4-FFF2-40B4-BE49-F238E27FC236}">
              <a16:creationId xmlns:a16="http://schemas.microsoft.com/office/drawing/2014/main" id="{00000000-0008-0000-0400-0000E9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94" name="Text Box 17">
          <a:extLst>
            <a:ext uri="{FF2B5EF4-FFF2-40B4-BE49-F238E27FC236}">
              <a16:creationId xmlns:a16="http://schemas.microsoft.com/office/drawing/2014/main" id="{00000000-0008-0000-0400-0000EA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95" name="Text Box 18">
          <a:extLst>
            <a:ext uri="{FF2B5EF4-FFF2-40B4-BE49-F238E27FC236}">
              <a16:creationId xmlns:a16="http://schemas.microsoft.com/office/drawing/2014/main" id="{00000000-0008-0000-0400-0000EB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796" name="Text Box 19">
          <a:extLst>
            <a:ext uri="{FF2B5EF4-FFF2-40B4-BE49-F238E27FC236}">
              <a16:creationId xmlns:a16="http://schemas.microsoft.com/office/drawing/2014/main" id="{00000000-0008-0000-0400-0000EC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97" name="Text Box 16">
          <a:extLst>
            <a:ext uri="{FF2B5EF4-FFF2-40B4-BE49-F238E27FC236}">
              <a16:creationId xmlns:a16="http://schemas.microsoft.com/office/drawing/2014/main" id="{00000000-0008-0000-0400-0000ED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98" name="Text Box 17">
          <a:extLst>
            <a:ext uri="{FF2B5EF4-FFF2-40B4-BE49-F238E27FC236}">
              <a16:creationId xmlns:a16="http://schemas.microsoft.com/office/drawing/2014/main" id="{00000000-0008-0000-0400-0000EE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799" name="Text Box 18">
          <a:extLst>
            <a:ext uri="{FF2B5EF4-FFF2-40B4-BE49-F238E27FC236}">
              <a16:creationId xmlns:a16="http://schemas.microsoft.com/office/drawing/2014/main" id="{00000000-0008-0000-0400-0000EF0A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0" name="Text Box 16">
          <a:extLst>
            <a:ext uri="{FF2B5EF4-FFF2-40B4-BE49-F238E27FC236}">
              <a16:creationId xmlns:a16="http://schemas.microsoft.com/office/drawing/2014/main" id="{00000000-0008-0000-0400-0000F0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1" name="Text Box 17">
          <a:extLst>
            <a:ext uri="{FF2B5EF4-FFF2-40B4-BE49-F238E27FC236}">
              <a16:creationId xmlns:a16="http://schemas.microsoft.com/office/drawing/2014/main" id="{00000000-0008-0000-0400-0000F1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2" name="Text Box 18">
          <a:extLst>
            <a:ext uri="{FF2B5EF4-FFF2-40B4-BE49-F238E27FC236}">
              <a16:creationId xmlns:a16="http://schemas.microsoft.com/office/drawing/2014/main" id="{00000000-0008-0000-0400-0000F2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3" name="Text Box 19">
          <a:extLst>
            <a:ext uri="{FF2B5EF4-FFF2-40B4-BE49-F238E27FC236}">
              <a16:creationId xmlns:a16="http://schemas.microsoft.com/office/drawing/2014/main" id="{00000000-0008-0000-0400-0000F3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4" name="Text Box 16">
          <a:extLst>
            <a:ext uri="{FF2B5EF4-FFF2-40B4-BE49-F238E27FC236}">
              <a16:creationId xmlns:a16="http://schemas.microsoft.com/office/drawing/2014/main" id="{00000000-0008-0000-0400-0000F4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5" name="Text Box 17">
          <a:extLst>
            <a:ext uri="{FF2B5EF4-FFF2-40B4-BE49-F238E27FC236}">
              <a16:creationId xmlns:a16="http://schemas.microsoft.com/office/drawing/2014/main" id="{00000000-0008-0000-0400-0000F5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6" name="Text Box 18">
          <a:extLst>
            <a:ext uri="{FF2B5EF4-FFF2-40B4-BE49-F238E27FC236}">
              <a16:creationId xmlns:a16="http://schemas.microsoft.com/office/drawing/2014/main" id="{00000000-0008-0000-0400-0000F6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07" name="Text Box 19">
          <a:extLst>
            <a:ext uri="{FF2B5EF4-FFF2-40B4-BE49-F238E27FC236}">
              <a16:creationId xmlns:a16="http://schemas.microsoft.com/office/drawing/2014/main" id="{00000000-0008-0000-0400-0000F70A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456743"/>
    <xdr:sp macro="" textlink="">
      <xdr:nvSpPr>
        <xdr:cNvPr id="2808" name="Text Box 15">
          <a:extLst>
            <a:ext uri="{FF2B5EF4-FFF2-40B4-BE49-F238E27FC236}">
              <a16:creationId xmlns:a16="http://schemas.microsoft.com/office/drawing/2014/main" id="{00000000-0008-0000-0400-0000F80A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442269"/>
    <xdr:sp macro="" textlink="">
      <xdr:nvSpPr>
        <xdr:cNvPr id="2809" name="Text Box 15">
          <a:extLst>
            <a:ext uri="{FF2B5EF4-FFF2-40B4-BE49-F238E27FC236}">
              <a16:creationId xmlns:a16="http://schemas.microsoft.com/office/drawing/2014/main" id="{00000000-0008-0000-0400-0000F90A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442269"/>
    <xdr:sp macro="" textlink="">
      <xdr:nvSpPr>
        <xdr:cNvPr id="2810" name="Text Box 15">
          <a:extLst>
            <a:ext uri="{FF2B5EF4-FFF2-40B4-BE49-F238E27FC236}">
              <a16:creationId xmlns:a16="http://schemas.microsoft.com/office/drawing/2014/main" id="{00000000-0008-0000-0400-0000FA0A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213632"/>
    <xdr:sp macro="" textlink="">
      <xdr:nvSpPr>
        <xdr:cNvPr id="2811" name="Text Box 15">
          <a:extLst>
            <a:ext uri="{FF2B5EF4-FFF2-40B4-BE49-F238E27FC236}">
              <a16:creationId xmlns:a16="http://schemas.microsoft.com/office/drawing/2014/main" id="{00000000-0008-0000-0400-0000FB0A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0</xdr:rowOff>
    </xdr:from>
    <xdr:ext cx="95250" cy="444331"/>
    <xdr:sp macro="" textlink="">
      <xdr:nvSpPr>
        <xdr:cNvPr id="2812" name="Text Box 15">
          <a:extLst>
            <a:ext uri="{FF2B5EF4-FFF2-40B4-BE49-F238E27FC236}">
              <a16:creationId xmlns:a16="http://schemas.microsoft.com/office/drawing/2014/main" id="{00000000-0008-0000-0400-0000FC0A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213632"/>
    <xdr:sp macro="" textlink="">
      <xdr:nvSpPr>
        <xdr:cNvPr id="2813" name="Text Box 15">
          <a:extLst>
            <a:ext uri="{FF2B5EF4-FFF2-40B4-BE49-F238E27FC236}">
              <a16:creationId xmlns:a16="http://schemas.microsoft.com/office/drawing/2014/main" id="{00000000-0008-0000-0400-0000FD0A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14" name="Text Box 16">
          <a:extLst>
            <a:ext uri="{FF2B5EF4-FFF2-40B4-BE49-F238E27FC236}">
              <a16:creationId xmlns:a16="http://schemas.microsoft.com/office/drawing/2014/main" id="{00000000-0008-0000-0400-0000FE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15" name="Text Box 17">
          <a:extLst>
            <a:ext uri="{FF2B5EF4-FFF2-40B4-BE49-F238E27FC236}">
              <a16:creationId xmlns:a16="http://schemas.microsoft.com/office/drawing/2014/main" id="{00000000-0008-0000-0400-0000FF0A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16" name="Text Box 18">
          <a:extLst>
            <a:ext uri="{FF2B5EF4-FFF2-40B4-BE49-F238E27FC236}">
              <a16:creationId xmlns:a16="http://schemas.microsoft.com/office/drawing/2014/main" id="{00000000-0008-0000-0400-000000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17" name="Text Box 19">
          <a:extLst>
            <a:ext uri="{FF2B5EF4-FFF2-40B4-BE49-F238E27FC236}">
              <a16:creationId xmlns:a16="http://schemas.microsoft.com/office/drawing/2014/main" id="{00000000-0008-0000-0400-000001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18" name="Text Box 16">
          <a:extLst>
            <a:ext uri="{FF2B5EF4-FFF2-40B4-BE49-F238E27FC236}">
              <a16:creationId xmlns:a16="http://schemas.microsoft.com/office/drawing/2014/main" id="{00000000-0008-0000-0400-000002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19" name="Text Box 17">
          <a:extLst>
            <a:ext uri="{FF2B5EF4-FFF2-40B4-BE49-F238E27FC236}">
              <a16:creationId xmlns:a16="http://schemas.microsoft.com/office/drawing/2014/main" id="{00000000-0008-0000-0400-000003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20" name="Text Box 18">
          <a:extLst>
            <a:ext uri="{FF2B5EF4-FFF2-40B4-BE49-F238E27FC236}">
              <a16:creationId xmlns:a16="http://schemas.microsoft.com/office/drawing/2014/main" id="{00000000-0008-0000-0400-000004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21" name="Text Box 19">
          <a:extLst>
            <a:ext uri="{FF2B5EF4-FFF2-40B4-BE49-F238E27FC236}">
              <a16:creationId xmlns:a16="http://schemas.microsoft.com/office/drawing/2014/main" id="{00000000-0008-0000-0400-000005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822" name="Text Box 16">
          <a:extLst>
            <a:ext uri="{FF2B5EF4-FFF2-40B4-BE49-F238E27FC236}">
              <a16:creationId xmlns:a16="http://schemas.microsoft.com/office/drawing/2014/main" id="{00000000-0008-0000-0400-000006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823" name="Text Box 17">
          <a:extLst>
            <a:ext uri="{FF2B5EF4-FFF2-40B4-BE49-F238E27FC236}">
              <a16:creationId xmlns:a16="http://schemas.microsoft.com/office/drawing/2014/main" id="{00000000-0008-0000-0400-000007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824" name="Text Box 18">
          <a:extLst>
            <a:ext uri="{FF2B5EF4-FFF2-40B4-BE49-F238E27FC236}">
              <a16:creationId xmlns:a16="http://schemas.microsoft.com/office/drawing/2014/main" id="{00000000-0008-0000-0400-000008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825" name="Text Box 19">
          <a:extLst>
            <a:ext uri="{FF2B5EF4-FFF2-40B4-BE49-F238E27FC236}">
              <a16:creationId xmlns:a16="http://schemas.microsoft.com/office/drawing/2014/main" id="{00000000-0008-0000-0400-000009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014"/>
    <xdr:sp macro="" textlink="">
      <xdr:nvSpPr>
        <xdr:cNvPr id="2826" name="Text Box 15">
          <a:extLst>
            <a:ext uri="{FF2B5EF4-FFF2-40B4-BE49-F238E27FC236}">
              <a16:creationId xmlns:a16="http://schemas.microsoft.com/office/drawing/2014/main" id="{00000000-0008-0000-0400-00000A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27" name="Text Box 16">
          <a:extLst>
            <a:ext uri="{FF2B5EF4-FFF2-40B4-BE49-F238E27FC236}">
              <a16:creationId xmlns:a16="http://schemas.microsoft.com/office/drawing/2014/main" id="{00000000-0008-0000-0400-00000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28" name="Text Box 17">
          <a:extLst>
            <a:ext uri="{FF2B5EF4-FFF2-40B4-BE49-F238E27FC236}">
              <a16:creationId xmlns:a16="http://schemas.microsoft.com/office/drawing/2014/main" id="{00000000-0008-0000-0400-00000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29" name="Text Box 18">
          <a:extLst>
            <a:ext uri="{FF2B5EF4-FFF2-40B4-BE49-F238E27FC236}">
              <a16:creationId xmlns:a16="http://schemas.microsoft.com/office/drawing/2014/main" id="{00000000-0008-0000-0400-00000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30" name="Text Box 19">
          <a:extLst>
            <a:ext uri="{FF2B5EF4-FFF2-40B4-BE49-F238E27FC236}">
              <a16:creationId xmlns:a16="http://schemas.microsoft.com/office/drawing/2014/main" id="{00000000-0008-0000-0400-00000E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831" name="Text Box 15">
          <a:extLst>
            <a:ext uri="{FF2B5EF4-FFF2-40B4-BE49-F238E27FC236}">
              <a16:creationId xmlns:a16="http://schemas.microsoft.com/office/drawing/2014/main" id="{00000000-0008-0000-0400-00000F0B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32" name="Text Box 16">
          <a:extLst>
            <a:ext uri="{FF2B5EF4-FFF2-40B4-BE49-F238E27FC236}">
              <a16:creationId xmlns:a16="http://schemas.microsoft.com/office/drawing/2014/main" id="{00000000-0008-0000-0400-00001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33" name="Text Box 17">
          <a:extLst>
            <a:ext uri="{FF2B5EF4-FFF2-40B4-BE49-F238E27FC236}">
              <a16:creationId xmlns:a16="http://schemas.microsoft.com/office/drawing/2014/main" id="{00000000-0008-0000-0400-00001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34" name="Text Box 18">
          <a:extLst>
            <a:ext uri="{FF2B5EF4-FFF2-40B4-BE49-F238E27FC236}">
              <a16:creationId xmlns:a16="http://schemas.microsoft.com/office/drawing/2014/main" id="{00000000-0008-0000-0400-000012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35" name="Text Box 16">
          <a:extLst>
            <a:ext uri="{FF2B5EF4-FFF2-40B4-BE49-F238E27FC236}">
              <a16:creationId xmlns:a16="http://schemas.microsoft.com/office/drawing/2014/main" id="{00000000-0008-0000-0400-000013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36" name="Text Box 17">
          <a:extLst>
            <a:ext uri="{FF2B5EF4-FFF2-40B4-BE49-F238E27FC236}">
              <a16:creationId xmlns:a16="http://schemas.microsoft.com/office/drawing/2014/main" id="{00000000-0008-0000-0400-000014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37" name="Text Box 18">
          <a:extLst>
            <a:ext uri="{FF2B5EF4-FFF2-40B4-BE49-F238E27FC236}">
              <a16:creationId xmlns:a16="http://schemas.microsoft.com/office/drawing/2014/main" id="{00000000-0008-0000-0400-000015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38" name="Text Box 19">
          <a:extLst>
            <a:ext uri="{FF2B5EF4-FFF2-40B4-BE49-F238E27FC236}">
              <a16:creationId xmlns:a16="http://schemas.microsoft.com/office/drawing/2014/main" id="{00000000-0008-0000-0400-000016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39" name="Text Box 16">
          <a:extLst>
            <a:ext uri="{FF2B5EF4-FFF2-40B4-BE49-F238E27FC236}">
              <a16:creationId xmlns:a16="http://schemas.microsoft.com/office/drawing/2014/main" id="{00000000-0008-0000-0400-000017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40" name="Text Box 17">
          <a:extLst>
            <a:ext uri="{FF2B5EF4-FFF2-40B4-BE49-F238E27FC236}">
              <a16:creationId xmlns:a16="http://schemas.microsoft.com/office/drawing/2014/main" id="{00000000-0008-0000-0400-000018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41" name="Text Box 18">
          <a:extLst>
            <a:ext uri="{FF2B5EF4-FFF2-40B4-BE49-F238E27FC236}">
              <a16:creationId xmlns:a16="http://schemas.microsoft.com/office/drawing/2014/main" id="{00000000-0008-0000-0400-000019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31</xdr:row>
      <xdr:rowOff>0</xdr:rowOff>
    </xdr:from>
    <xdr:ext cx="95250" cy="213632"/>
    <xdr:sp macro="" textlink="">
      <xdr:nvSpPr>
        <xdr:cNvPr id="2842" name="Text Box 15">
          <a:extLst>
            <a:ext uri="{FF2B5EF4-FFF2-40B4-BE49-F238E27FC236}">
              <a16:creationId xmlns:a16="http://schemas.microsoft.com/office/drawing/2014/main" id="{00000000-0008-0000-0400-00001A0B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43" name="Text Box 16">
          <a:extLst>
            <a:ext uri="{FF2B5EF4-FFF2-40B4-BE49-F238E27FC236}">
              <a16:creationId xmlns:a16="http://schemas.microsoft.com/office/drawing/2014/main" id="{00000000-0008-0000-0400-00001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44" name="Text Box 17">
          <a:extLst>
            <a:ext uri="{FF2B5EF4-FFF2-40B4-BE49-F238E27FC236}">
              <a16:creationId xmlns:a16="http://schemas.microsoft.com/office/drawing/2014/main" id="{00000000-0008-0000-0400-00001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45" name="Text Box 18">
          <a:extLst>
            <a:ext uri="{FF2B5EF4-FFF2-40B4-BE49-F238E27FC236}">
              <a16:creationId xmlns:a16="http://schemas.microsoft.com/office/drawing/2014/main" id="{00000000-0008-0000-0400-00001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46" name="Text Box 19">
          <a:extLst>
            <a:ext uri="{FF2B5EF4-FFF2-40B4-BE49-F238E27FC236}">
              <a16:creationId xmlns:a16="http://schemas.microsoft.com/office/drawing/2014/main" id="{00000000-0008-0000-0400-00001E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47" name="Text Box 16">
          <a:extLst>
            <a:ext uri="{FF2B5EF4-FFF2-40B4-BE49-F238E27FC236}">
              <a16:creationId xmlns:a16="http://schemas.microsoft.com/office/drawing/2014/main" id="{00000000-0008-0000-0400-00001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48" name="Text Box 17">
          <a:extLst>
            <a:ext uri="{FF2B5EF4-FFF2-40B4-BE49-F238E27FC236}">
              <a16:creationId xmlns:a16="http://schemas.microsoft.com/office/drawing/2014/main" id="{00000000-0008-0000-0400-00002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49" name="Text Box 18">
          <a:extLst>
            <a:ext uri="{FF2B5EF4-FFF2-40B4-BE49-F238E27FC236}">
              <a16:creationId xmlns:a16="http://schemas.microsoft.com/office/drawing/2014/main" id="{00000000-0008-0000-0400-00002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50" name="Text Box 19">
          <a:extLst>
            <a:ext uri="{FF2B5EF4-FFF2-40B4-BE49-F238E27FC236}">
              <a16:creationId xmlns:a16="http://schemas.microsoft.com/office/drawing/2014/main" id="{00000000-0008-0000-0400-000022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851" name="Text Box 16">
          <a:extLst>
            <a:ext uri="{FF2B5EF4-FFF2-40B4-BE49-F238E27FC236}">
              <a16:creationId xmlns:a16="http://schemas.microsoft.com/office/drawing/2014/main" id="{00000000-0008-0000-0400-000023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852" name="Text Box 17">
          <a:extLst>
            <a:ext uri="{FF2B5EF4-FFF2-40B4-BE49-F238E27FC236}">
              <a16:creationId xmlns:a16="http://schemas.microsoft.com/office/drawing/2014/main" id="{00000000-0008-0000-0400-000024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853" name="Text Box 18">
          <a:extLst>
            <a:ext uri="{FF2B5EF4-FFF2-40B4-BE49-F238E27FC236}">
              <a16:creationId xmlns:a16="http://schemas.microsoft.com/office/drawing/2014/main" id="{00000000-0008-0000-0400-000025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2854" name="Text Box 19">
          <a:extLst>
            <a:ext uri="{FF2B5EF4-FFF2-40B4-BE49-F238E27FC236}">
              <a16:creationId xmlns:a16="http://schemas.microsoft.com/office/drawing/2014/main" id="{00000000-0008-0000-0400-000026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014"/>
    <xdr:sp macro="" textlink="">
      <xdr:nvSpPr>
        <xdr:cNvPr id="2855" name="Text Box 15">
          <a:extLst>
            <a:ext uri="{FF2B5EF4-FFF2-40B4-BE49-F238E27FC236}">
              <a16:creationId xmlns:a16="http://schemas.microsoft.com/office/drawing/2014/main" id="{00000000-0008-0000-0400-000027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56" name="Text Box 16">
          <a:extLst>
            <a:ext uri="{FF2B5EF4-FFF2-40B4-BE49-F238E27FC236}">
              <a16:creationId xmlns:a16="http://schemas.microsoft.com/office/drawing/2014/main" id="{00000000-0008-0000-0400-000028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57" name="Text Box 17">
          <a:extLst>
            <a:ext uri="{FF2B5EF4-FFF2-40B4-BE49-F238E27FC236}">
              <a16:creationId xmlns:a16="http://schemas.microsoft.com/office/drawing/2014/main" id="{00000000-0008-0000-0400-00002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58" name="Text Box 18">
          <a:extLst>
            <a:ext uri="{FF2B5EF4-FFF2-40B4-BE49-F238E27FC236}">
              <a16:creationId xmlns:a16="http://schemas.microsoft.com/office/drawing/2014/main" id="{00000000-0008-0000-0400-00002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171450"/>
    <xdr:sp macro="" textlink="">
      <xdr:nvSpPr>
        <xdr:cNvPr id="2859" name="Text Box 19">
          <a:extLst>
            <a:ext uri="{FF2B5EF4-FFF2-40B4-BE49-F238E27FC236}">
              <a16:creationId xmlns:a16="http://schemas.microsoft.com/office/drawing/2014/main" id="{00000000-0008-0000-0400-00002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60" name="Text Box 16">
          <a:extLst>
            <a:ext uri="{FF2B5EF4-FFF2-40B4-BE49-F238E27FC236}">
              <a16:creationId xmlns:a16="http://schemas.microsoft.com/office/drawing/2014/main" id="{00000000-0008-0000-0400-00002C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2861" name="Text Box 17">
          <a:extLst>
            <a:ext uri="{FF2B5EF4-FFF2-40B4-BE49-F238E27FC236}">
              <a16:creationId xmlns:a16="http://schemas.microsoft.com/office/drawing/2014/main" id="{00000000-0008-0000-0400-00002D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31</xdr:row>
      <xdr:rowOff>0</xdr:rowOff>
    </xdr:from>
    <xdr:ext cx="95250" cy="171450"/>
    <xdr:sp macro="" textlink="">
      <xdr:nvSpPr>
        <xdr:cNvPr id="2862" name="Text Box 18">
          <a:extLst>
            <a:ext uri="{FF2B5EF4-FFF2-40B4-BE49-F238E27FC236}">
              <a16:creationId xmlns:a16="http://schemas.microsoft.com/office/drawing/2014/main" id="{00000000-0008-0000-0400-00002E0B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63" name="Text Box 16">
          <a:extLst>
            <a:ext uri="{FF2B5EF4-FFF2-40B4-BE49-F238E27FC236}">
              <a16:creationId xmlns:a16="http://schemas.microsoft.com/office/drawing/2014/main" id="{00000000-0008-0000-0400-00002F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64" name="Text Box 17">
          <a:extLst>
            <a:ext uri="{FF2B5EF4-FFF2-40B4-BE49-F238E27FC236}">
              <a16:creationId xmlns:a16="http://schemas.microsoft.com/office/drawing/2014/main" id="{00000000-0008-0000-0400-000030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65" name="Text Box 18">
          <a:extLst>
            <a:ext uri="{FF2B5EF4-FFF2-40B4-BE49-F238E27FC236}">
              <a16:creationId xmlns:a16="http://schemas.microsoft.com/office/drawing/2014/main" id="{00000000-0008-0000-0400-000031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66" name="Text Box 19">
          <a:extLst>
            <a:ext uri="{FF2B5EF4-FFF2-40B4-BE49-F238E27FC236}">
              <a16:creationId xmlns:a16="http://schemas.microsoft.com/office/drawing/2014/main" id="{00000000-0008-0000-0400-000032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2867" name="Text Box 16">
          <a:extLst>
            <a:ext uri="{FF2B5EF4-FFF2-40B4-BE49-F238E27FC236}">
              <a16:creationId xmlns:a16="http://schemas.microsoft.com/office/drawing/2014/main" id="{00000000-0008-0000-0400-000033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31</xdr:row>
      <xdr:rowOff>0</xdr:rowOff>
    </xdr:from>
    <xdr:ext cx="95250" cy="213632"/>
    <xdr:sp macro="" textlink="">
      <xdr:nvSpPr>
        <xdr:cNvPr id="2868" name="Text Box 15">
          <a:extLst>
            <a:ext uri="{FF2B5EF4-FFF2-40B4-BE49-F238E27FC236}">
              <a16:creationId xmlns:a16="http://schemas.microsoft.com/office/drawing/2014/main" id="{00000000-0008-0000-0400-0000340B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448496"/>
    <xdr:sp macro="" textlink="">
      <xdr:nvSpPr>
        <xdr:cNvPr id="2869" name="Text Box 15">
          <a:extLst>
            <a:ext uri="{FF2B5EF4-FFF2-40B4-BE49-F238E27FC236}">
              <a16:creationId xmlns:a16="http://schemas.microsoft.com/office/drawing/2014/main" id="{00000000-0008-0000-0400-0000350B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2870" name="Text Box 15">
          <a:extLst>
            <a:ext uri="{FF2B5EF4-FFF2-40B4-BE49-F238E27FC236}">
              <a16:creationId xmlns:a16="http://schemas.microsoft.com/office/drawing/2014/main" id="{00000000-0008-0000-0400-0000360B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2871" name="Text Box 15">
          <a:extLst>
            <a:ext uri="{FF2B5EF4-FFF2-40B4-BE49-F238E27FC236}">
              <a16:creationId xmlns:a16="http://schemas.microsoft.com/office/drawing/2014/main" id="{00000000-0008-0000-0400-0000370B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213632"/>
    <xdr:sp macro="" textlink="">
      <xdr:nvSpPr>
        <xdr:cNvPr id="2872" name="Text Box 15">
          <a:extLst>
            <a:ext uri="{FF2B5EF4-FFF2-40B4-BE49-F238E27FC236}">
              <a16:creationId xmlns:a16="http://schemas.microsoft.com/office/drawing/2014/main" id="{00000000-0008-0000-0400-0000380B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444331"/>
    <xdr:sp macro="" textlink="">
      <xdr:nvSpPr>
        <xdr:cNvPr id="2873" name="Text Box 15">
          <a:extLst>
            <a:ext uri="{FF2B5EF4-FFF2-40B4-BE49-F238E27FC236}">
              <a16:creationId xmlns:a16="http://schemas.microsoft.com/office/drawing/2014/main" id="{00000000-0008-0000-0400-0000390B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31</xdr:row>
      <xdr:rowOff>0</xdr:rowOff>
    </xdr:from>
    <xdr:ext cx="95250" cy="213632"/>
    <xdr:sp macro="" textlink="">
      <xdr:nvSpPr>
        <xdr:cNvPr id="2874" name="Text Box 15">
          <a:extLst>
            <a:ext uri="{FF2B5EF4-FFF2-40B4-BE49-F238E27FC236}">
              <a16:creationId xmlns:a16="http://schemas.microsoft.com/office/drawing/2014/main" id="{00000000-0008-0000-0400-00003A0B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75" name="Text Box 16">
          <a:extLst>
            <a:ext uri="{FF2B5EF4-FFF2-40B4-BE49-F238E27FC236}">
              <a16:creationId xmlns:a16="http://schemas.microsoft.com/office/drawing/2014/main" id="{00000000-0008-0000-0400-00003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76" name="Text Box 17">
          <a:extLst>
            <a:ext uri="{FF2B5EF4-FFF2-40B4-BE49-F238E27FC236}">
              <a16:creationId xmlns:a16="http://schemas.microsoft.com/office/drawing/2014/main" id="{00000000-0008-0000-0400-00003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77" name="Text Box 18">
          <a:extLst>
            <a:ext uri="{FF2B5EF4-FFF2-40B4-BE49-F238E27FC236}">
              <a16:creationId xmlns:a16="http://schemas.microsoft.com/office/drawing/2014/main" id="{00000000-0008-0000-0400-00003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78" name="Text Box 19">
          <a:extLst>
            <a:ext uri="{FF2B5EF4-FFF2-40B4-BE49-F238E27FC236}">
              <a16:creationId xmlns:a16="http://schemas.microsoft.com/office/drawing/2014/main" id="{00000000-0008-0000-0400-00003E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79" name="Text Box 16">
          <a:extLst>
            <a:ext uri="{FF2B5EF4-FFF2-40B4-BE49-F238E27FC236}">
              <a16:creationId xmlns:a16="http://schemas.microsoft.com/office/drawing/2014/main" id="{00000000-0008-0000-0400-00003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80" name="Text Box 17">
          <a:extLst>
            <a:ext uri="{FF2B5EF4-FFF2-40B4-BE49-F238E27FC236}">
              <a16:creationId xmlns:a16="http://schemas.microsoft.com/office/drawing/2014/main" id="{00000000-0008-0000-0400-00004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81" name="Text Box 18">
          <a:extLst>
            <a:ext uri="{FF2B5EF4-FFF2-40B4-BE49-F238E27FC236}">
              <a16:creationId xmlns:a16="http://schemas.microsoft.com/office/drawing/2014/main" id="{00000000-0008-0000-0400-00004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82" name="Text Box 19">
          <a:extLst>
            <a:ext uri="{FF2B5EF4-FFF2-40B4-BE49-F238E27FC236}">
              <a16:creationId xmlns:a16="http://schemas.microsoft.com/office/drawing/2014/main" id="{00000000-0008-0000-0400-000042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883" name="Text Box 16">
          <a:extLst>
            <a:ext uri="{FF2B5EF4-FFF2-40B4-BE49-F238E27FC236}">
              <a16:creationId xmlns:a16="http://schemas.microsoft.com/office/drawing/2014/main" id="{00000000-0008-0000-0400-000043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884" name="Text Box 17">
          <a:extLst>
            <a:ext uri="{FF2B5EF4-FFF2-40B4-BE49-F238E27FC236}">
              <a16:creationId xmlns:a16="http://schemas.microsoft.com/office/drawing/2014/main" id="{00000000-0008-0000-0400-000044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885" name="Text Box 18">
          <a:extLst>
            <a:ext uri="{FF2B5EF4-FFF2-40B4-BE49-F238E27FC236}">
              <a16:creationId xmlns:a16="http://schemas.microsoft.com/office/drawing/2014/main" id="{00000000-0008-0000-0400-000045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886" name="Text Box 19">
          <a:extLst>
            <a:ext uri="{FF2B5EF4-FFF2-40B4-BE49-F238E27FC236}">
              <a16:creationId xmlns:a16="http://schemas.microsoft.com/office/drawing/2014/main" id="{00000000-0008-0000-0400-000046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887" name="Text Box 15">
          <a:extLst>
            <a:ext uri="{FF2B5EF4-FFF2-40B4-BE49-F238E27FC236}">
              <a16:creationId xmlns:a16="http://schemas.microsoft.com/office/drawing/2014/main" id="{00000000-0008-0000-0400-000047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88" name="Text Box 16">
          <a:extLst>
            <a:ext uri="{FF2B5EF4-FFF2-40B4-BE49-F238E27FC236}">
              <a16:creationId xmlns:a16="http://schemas.microsoft.com/office/drawing/2014/main" id="{00000000-0008-0000-0400-000048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89" name="Text Box 17">
          <a:extLst>
            <a:ext uri="{FF2B5EF4-FFF2-40B4-BE49-F238E27FC236}">
              <a16:creationId xmlns:a16="http://schemas.microsoft.com/office/drawing/2014/main" id="{00000000-0008-0000-0400-00004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90" name="Text Box 18">
          <a:extLst>
            <a:ext uri="{FF2B5EF4-FFF2-40B4-BE49-F238E27FC236}">
              <a16:creationId xmlns:a16="http://schemas.microsoft.com/office/drawing/2014/main" id="{00000000-0008-0000-0400-00004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891" name="Text Box 19">
          <a:extLst>
            <a:ext uri="{FF2B5EF4-FFF2-40B4-BE49-F238E27FC236}">
              <a16:creationId xmlns:a16="http://schemas.microsoft.com/office/drawing/2014/main" id="{00000000-0008-0000-0400-00004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92" name="Text Box 16">
          <a:extLst>
            <a:ext uri="{FF2B5EF4-FFF2-40B4-BE49-F238E27FC236}">
              <a16:creationId xmlns:a16="http://schemas.microsoft.com/office/drawing/2014/main" id="{00000000-0008-0000-0400-00004C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93" name="Text Box 17">
          <a:extLst>
            <a:ext uri="{FF2B5EF4-FFF2-40B4-BE49-F238E27FC236}">
              <a16:creationId xmlns:a16="http://schemas.microsoft.com/office/drawing/2014/main" id="{00000000-0008-0000-0400-00004D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894" name="Text Box 18">
          <a:extLst>
            <a:ext uri="{FF2B5EF4-FFF2-40B4-BE49-F238E27FC236}">
              <a16:creationId xmlns:a16="http://schemas.microsoft.com/office/drawing/2014/main" id="{00000000-0008-0000-0400-00004E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895" name="Text Box 16">
          <a:extLst>
            <a:ext uri="{FF2B5EF4-FFF2-40B4-BE49-F238E27FC236}">
              <a16:creationId xmlns:a16="http://schemas.microsoft.com/office/drawing/2014/main" id="{00000000-0008-0000-0400-00004F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896" name="Text Box 17">
          <a:extLst>
            <a:ext uri="{FF2B5EF4-FFF2-40B4-BE49-F238E27FC236}">
              <a16:creationId xmlns:a16="http://schemas.microsoft.com/office/drawing/2014/main" id="{00000000-0008-0000-0400-000050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897" name="Text Box 18">
          <a:extLst>
            <a:ext uri="{FF2B5EF4-FFF2-40B4-BE49-F238E27FC236}">
              <a16:creationId xmlns:a16="http://schemas.microsoft.com/office/drawing/2014/main" id="{00000000-0008-0000-0400-000051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898" name="Text Box 19">
          <a:extLst>
            <a:ext uri="{FF2B5EF4-FFF2-40B4-BE49-F238E27FC236}">
              <a16:creationId xmlns:a16="http://schemas.microsoft.com/office/drawing/2014/main" id="{00000000-0008-0000-0400-000052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899" name="Text Box 16">
          <a:extLst>
            <a:ext uri="{FF2B5EF4-FFF2-40B4-BE49-F238E27FC236}">
              <a16:creationId xmlns:a16="http://schemas.microsoft.com/office/drawing/2014/main" id="{00000000-0008-0000-0400-000053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00" name="Text Box 17">
          <a:extLst>
            <a:ext uri="{FF2B5EF4-FFF2-40B4-BE49-F238E27FC236}">
              <a16:creationId xmlns:a16="http://schemas.microsoft.com/office/drawing/2014/main" id="{00000000-0008-0000-0400-000054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01" name="Text Box 18">
          <a:extLst>
            <a:ext uri="{FF2B5EF4-FFF2-40B4-BE49-F238E27FC236}">
              <a16:creationId xmlns:a16="http://schemas.microsoft.com/office/drawing/2014/main" id="{00000000-0008-0000-0400-000055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02" name="Text Box 19">
          <a:extLst>
            <a:ext uri="{FF2B5EF4-FFF2-40B4-BE49-F238E27FC236}">
              <a16:creationId xmlns:a16="http://schemas.microsoft.com/office/drawing/2014/main" id="{00000000-0008-0000-0400-000056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456743"/>
    <xdr:sp macro="" textlink="">
      <xdr:nvSpPr>
        <xdr:cNvPr id="2903" name="Text Box 15">
          <a:extLst>
            <a:ext uri="{FF2B5EF4-FFF2-40B4-BE49-F238E27FC236}">
              <a16:creationId xmlns:a16="http://schemas.microsoft.com/office/drawing/2014/main" id="{00000000-0008-0000-0400-0000570B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2904" name="Text Box 15">
          <a:extLst>
            <a:ext uri="{FF2B5EF4-FFF2-40B4-BE49-F238E27FC236}">
              <a16:creationId xmlns:a16="http://schemas.microsoft.com/office/drawing/2014/main" id="{00000000-0008-0000-0400-0000580B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2905" name="Text Box 15">
          <a:extLst>
            <a:ext uri="{FF2B5EF4-FFF2-40B4-BE49-F238E27FC236}">
              <a16:creationId xmlns:a16="http://schemas.microsoft.com/office/drawing/2014/main" id="{00000000-0008-0000-0400-0000590B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213632"/>
    <xdr:sp macro="" textlink="">
      <xdr:nvSpPr>
        <xdr:cNvPr id="2906" name="Text Box 15">
          <a:extLst>
            <a:ext uri="{FF2B5EF4-FFF2-40B4-BE49-F238E27FC236}">
              <a16:creationId xmlns:a16="http://schemas.microsoft.com/office/drawing/2014/main" id="{00000000-0008-0000-0400-00005A0B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0</xdr:rowOff>
    </xdr:from>
    <xdr:ext cx="95250" cy="444331"/>
    <xdr:sp macro="" textlink="">
      <xdr:nvSpPr>
        <xdr:cNvPr id="2907" name="Text Box 15">
          <a:extLst>
            <a:ext uri="{FF2B5EF4-FFF2-40B4-BE49-F238E27FC236}">
              <a16:creationId xmlns:a16="http://schemas.microsoft.com/office/drawing/2014/main" id="{00000000-0008-0000-0400-00005B0B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213632"/>
    <xdr:sp macro="" textlink="">
      <xdr:nvSpPr>
        <xdr:cNvPr id="2908" name="Text Box 15">
          <a:extLst>
            <a:ext uri="{FF2B5EF4-FFF2-40B4-BE49-F238E27FC236}">
              <a16:creationId xmlns:a16="http://schemas.microsoft.com/office/drawing/2014/main" id="{00000000-0008-0000-0400-00005C0B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09" name="Text Box 16">
          <a:extLst>
            <a:ext uri="{FF2B5EF4-FFF2-40B4-BE49-F238E27FC236}">
              <a16:creationId xmlns:a16="http://schemas.microsoft.com/office/drawing/2014/main" id="{00000000-0008-0000-0400-00005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10" name="Text Box 17">
          <a:extLst>
            <a:ext uri="{FF2B5EF4-FFF2-40B4-BE49-F238E27FC236}">
              <a16:creationId xmlns:a16="http://schemas.microsoft.com/office/drawing/2014/main" id="{00000000-0008-0000-0400-00005E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11" name="Text Box 18">
          <a:extLst>
            <a:ext uri="{FF2B5EF4-FFF2-40B4-BE49-F238E27FC236}">
              <a16:creationId xmlns:a16="http://schemas.microsoft.com/office/drawing/2014/main" id="{00000000-0008-0000-0400-00005F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12" name="Text Box 19">
          <a:extLst>
            <a:ext uri="{FF2B5EF4-FFF2-40B4-BE49-F238E27FC236}">
              <a16:creationId xmlns:a16="http://schemas.microsoft.com/office/drawing/2014/main" id="{00000000-0008-0000-0400-000060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13" name="Text Box 16">
          <a:extLst>
            <a:ext uri="{FF2B5EF4-FFF2-40B4-BE49-F238E27FC236}">
              <a16:creationId xmlns:a16="http://schemas.microsoft.com/office/drawing/2014/main" id="{00000000-0008-0000-0400-00006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14" name="Text Box 17">
          <a:extLst>
            <a:ext uri="{FF2B5EF4-FFF2-40B4-BE49-F238E27FC236}">
              <a16:creationId xmlns:a16="http://schemas.microsoft.com/office/drawing/2014/main" id="{00000000-0008-0000-0400-000062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15" name="Text Box 18">
          <a:extLst>
            <a:ext uri="{FF2B5EF4-FFF2-40B4-BE49-F238E27FC236}">
              <a16:creationId xmlns:a16="http://schemas.microsoft.com/office/drawing/2014/main" id="{00000000-0008-0000-0400-000063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16" name="Text Box 19">
          <a:extLst>
            <a:ext uri="{FF2B5EF4-FFF2-40B4-BE49-F238E27FC236}">
              <a16:creationId xmlns:a16="http://schemas.microsoft.com/office/drawing/2014/main" id="{00000000-0008-0000-0400-000064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17" name="Text Box 16">
          <a:extLst>
            <a:ext uri="{FF2B5EF4-FFF2-40B4-BE49-F238E27FC236}">
              <a16:creationId xmlns:a16="http://schemas.microsoft.com/office/drawing/2014/main" id="{00000000-0008-0000-0400-000065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18" name="Text Box 17">
          <a:extLst>
            <a:ext uri="{FF2B5EF4-FFF2-40B4-BE49-F238E27FC236}">
              <a16:creationId xmlns:a16="http://schemas.microsoft.com/office/drawing/2014/main" id="{00000000-0008-0000-0400-000066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19" name="Text Box 18">
          <a:extLst>
            <a:ext uri="{FF2B5EF4-FFF2-40B4-BE49-F238E27FC236}">
              <a16:creationId xmlns:a16="http://schemas.microsoft.com/office/drawing/2014/main" id="{00000000-0008-0000-0400-000067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20" name="Text Box 19">
          <a:extLst>
            <a:ext uri="{FF2B5EF4-FFF2-40B4-BE49-F238E27FC236}">
              <a16:creationId xmlns:a16="http://schemas.microsoft.com/office/drawing/2014/main" id="{00000000-0008-0000-0400-000068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921" name="Text Box 15">
          <a:extLst>
            <a:ext uri="{FF2B5EF4-FFF2-40B4-BE49-F238E27FC236}">
              <a16:creationId xmlns:a16="http://schemas.microsoft.com/office/drawing/2014/main" id="{00000000-0008-0000-0400-000069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22" name="Text Box 16">
          <a:extLst>
            <a:ext uri="{FF2B5EF4-FFF2-40B4-BE49-F238E27FC236}">
              <a16:creationId xmlns:a16="http://schemas.microsoft.com/office/drawing/2014/main" id="{00000000-0008-0000-0400-00006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23" name="Text Box 17">
          <a:extLst>
            <a:ext uri="{FF2B5EF4-FFF2-40B4-BE49-F238E27FC236}">
              <a16:creationId xmlns:a16="http://schemas.microsoft.com/office/drawing/2014/main" id="{00000000-0008-0000-0400-00006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24" name="Text Box 18">
          <a:extLst>
            <a:ext uri="{FF2B5EF4-FFF2-40B4-BE49-F238E27FC236}">
              <a16:creationId xmlns:a16="http://schemas.microsoft.com/office/drawing/2014/main" id="{00000000-0008-0000-0400-00006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25" name="Text Box 19">
          <a:extLst>
            <a:ext uri="{FF2B5EF4-FFF2-40B4-BE49-F238E27FC236}">
              <a16:creationId xmlns:a16="http://schemas.microsoft.com/office/drawing/2014/main" id="{00000000-0008-0000-0400-00006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926" name="Text Box 15">
          <a:extLst>
            <a:ext uri="{FF2B5EF4-FFF2-40B4-BE49-F238E27FC236}">
              <a16:creationId xmlns:a16="http://schemas.microsoft.com/office/drawing/2014/main" id="{00000000-0008-0000-0400-00006E0B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27" name="Text Box 16">
          <a:extLst>
            <a:ext uri="{FF2B5EF4-FFF2-40B4-BE49-F238E27FC236}">
              <a16:creationId xmlns:a16="http://schemas.microsoft.com/office/drawing/2014/main" id="{00000000-0008-0000-0400-00006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28" name="Text Box 17">
          <a:extLst>
            <a:ext uri="{FF2B5EF4-FFF2-40B4-BE49-F238E27FC236}">
              <a16:creationId xmlns:a16="http://schemas.microsoft.com/office/drawing/2014/main" id="{00000000-0008-0000-0400-00007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29" name="Text Box 18">
          <a:extLst>
            <a:ext uri="{FF2B5EF4-FFF2-40B4-BE49-F238E27FC236}">
              <a16:creationId xmlns:a16="http://schemas.microsoft.com/office/drawing/2014/main" id="{00000000-0008-0000-0400-00007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0" name="Text Box 16">
          <a:extLst>
            <a:ext uri="{FF2B5EF4-FFF2-40B4-BE49-F238E27FC236}">
              <a16:creationId xmlns:a16="http://schemas.microsoft.com/office/drawing/2014/main" id="{00000000-0008-0000-0400-000072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1" name="Text Box 17">
          <a:extLst>
            <a:ext uri="{FF2B5EF4-FFF2-40B4-BE49-F238E27FC236}">
              <a16:creationId xmlns:a16="http://schemas.microsoft.com/office/drawing/2014/main" id="{00000000-0008-0000-0400-000073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2" name="Text Box 18">
          <a:extLst>
            <a:ext uri="{FF2B5EF4-FFF2-40B4-BE49-F238E27FC236}">
              <a16:creationId xmlns:a16="http://schemas.microsoft.com/office/drawing/2014/main" id="{00000000-0008-0000-0400-000074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3" name="Text Box 19">
          <a:extLst>
            <a:ext uri="{FF2B5EF4-FFF2-40B4-BE49-F238E27FC236}">
              <a16:creationId xmlns:a16="http://schemas.microsoft.com/office/drawing/2014/main" id="{00000000-0008-0000-0400-000075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4" name="Text Box 16">
          <a:extLst>
            <a:ext uri="{FF2B5EF4-FFF2-40B4-BE49-F238E27FC236}">
              <a16:creationId xmlns:a16="http://schemas.microsoft.com/office/drawing/2014/main" id="{00000000-0008-0000-0400-000076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5" name="Text Box 17">
          <a:extLst>
            <a:ext uri="{FF2B5EF4-FFF2-40B4-BE49-F238E27FC236}">
              <a16:creationId xmlns:a16="http://schemas.microsoft.com/office/drawing/2014/main" id="{00000000-0008-0000-0400-000077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36" name="Text Box 18">
          <a:extLst>
            <a:ext uri="{FF2B5EF4-FFF2-40B4-BE49-F238E27FC236}">
              <a16:creationId xmlns:a16="http://schemas.microsoft.com/office/drawing/2014/main" id="{00000000-0008-0000-0400-000078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2937" name="Text Box 15">
          <a:extLst>
            <a:ext uri="{FF2B5EF4-FFF2-40B4-BE49-F238E27FC236}">
              <a16:creationId xmlns:a16="http://schemas.microsoft.com/office/drawing/2014/main" id="{00000000-0008-0000-0400-0000790B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38" name="Text Box 16">
          <a:extLst>
            <a:ext uri="{FF2B5EF4-FFF2-40B4-BE49-F238E27FC236}">
              <a16:creationId xmlns:a16="http://schemas.microsoft.com/office/drawing/2014/main" id="{00000000-0008-0000-0400-00007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39" name="Text Box 17">
          <a:extLst>
            <a:ext uri="{FF2B5EF4-FFF2-40B4-BE49-F238E27FC236}">
              <a16:creationId xmlns:a16="http://schemas.microsoft.com/office/drawing/2014/main" id="{00000000-0008-0000-0400-00007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40" name="Text Box 18">
          <a:extLst>
            <a:ext uri="{FF2B5EF4-FFF2-40B4-BE49-F238E27FC236}">
              <a16:creationId xmlns:a16="http://schemas.microsoft.com/office/drawing/2014/main" id="{00000000-0008-0000-0400-00007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41" name="Text Box 19">
          <a:extLst>
            <a:ext uri="{FF2B5EF4-FFF2-40B4-BE49-F238E27FC236}">
              <a16:creationId xmlns:a16="http://schemas.microsoft.com/office/drawing/2014/main" id="{00000000-0008-0000-0400-00007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42" name="Text Box 16">
          <a:extLst>
            <a:ext uri="{FF2B5EF4-FFF2-40B4-BE49-F238E27FC236}">
              <a16:creationId xmlns:a16="http://schemas.microsoft.com/office/drawing/2014/main" id="{00000000-0008-0000-0400-00007E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43" name="Text Box 17">
          <a:extLst>
            <a:ext uri="{FF2B5EF4-FFF2-40B4-BE49-F238E27FC236}">
              <a16:creationId xmlns:a16="http://schemas.microsoft.com/office/drawing/2014/main" id="{00000000-0008-0000-0400-00007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44" name="Text Box 18">
          <a:extLst>
            <a:ext uri="{FF2B5EF4-FFF2-40B4-BE49-F238E27FC236}">
              <a16:creationId xmlns:a16="http://schemas.microsoft.com/office/drawing/2014/main" id="{00000000-0008-0000-0400-00008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45" name="Text Box 19">
          <a:extLst>
            <a:ext uri="{FF2B5EF4-FFF2-40B4-BE49-F238E27FC236}">
              <a16:creationId xmlns:a16="http://schemas.microsoft.com/office/drawing/2014/main" id="{00000000-0008-0000-0400-00008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946" name="Text Box 16">
          <a:extLst>
            <a:ext uri="{FF2B5EF4-FFF2-40B4-BE49-F238E27FC236}">
              <a16:creationId xmlns:a16="http://schemas.microsoft.com/office/drawing/2014/main" id="{00000000-0008-0000-0400-000082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947" name="Text Box 17">
          <a:extLst>
            <a:ext uri="{FF2B5EF4-FFF2-40B4-BE49-F238E27FC236}">
              <a16:creationId xmlns:a16="http://schemas.microsoft.com/office/drawing/2014/main" id="{00000000-0008-0000-0400-000083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948" name="Text Box 18">
          <a:extLst>
            <a:ext uri="{FF2B5EF4-FFF2-40B4-BE49-F238E27FC236}">
              <a16:creationId xmlns:a16="http://schemas.microsoft.com/office/drawing/2014/main" id="{00000000-0008-0000-0400-000084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949" name="Text Box 19">
          <a:extLst>
            <a:ext uri="{FF2B5EF4-FFF2-40B4-BE49-F238E27FC236}">
              <a16:creationId xmlns:a16="http://schemas.microsoft.com/office/drawing/2014/main" id="{00000000-0008-0000-0400-000085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950" name="Text Box 15">
          <a:extLst>
            <a:ext uri="{FF2B5EF4-FFF2-40B4-BE49-F238E27FC236}">
              <a16:creationId xmlns:a16="http://schemas.microsoft.com/office/drawing/2014/main" id="{00000000-0008-0000-0400-000086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51" name="Text Box 16">
          <a:extLst>
            <a:ext uri="{FF2B5EF4-FFF2-40B4-BE49-F238E27FC236}">
              <a16:creationId xmlns:a16="http://schemas.microsoft.com/office/drawing/2014/main" id="{00000000-0008-0000-0400-000087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52" name="Text Box 17">
          <a:extLst>
            <a:ext uri="{FF2B5EF4-FFF2-40B4-BE49-F238E27FC236}">
              <a16:creationId xmlns:a16="http://schemas.microsoft.com/office/drawing/2014/main" id="{00000000-0008-0000-0400-000088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53" name="Text Box 18">
          <a:extLst>
            <a:ext uri="{FF2B5EF4-FFF2-40B4-BE49-F238E27FC236}">
              <a16:creationId xmlns:a16="http://schemas.microsoft.com/office/drawing/2014/main" id="{00000000-0008-0000-0400-00008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54" name="Text Box 19">
          <a:extLst>
            <a:ext uri="{FF2B5EF4-FFF2-40B4-BE49-F238E27FC236}">
              <a16:creationId xmlns:a16="http://schemas.microsoft.com/office/drawing/2014/main" id="{00000000-0008-0000-0400-00008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55" name="Text Box 16">
          <a:extLst>
            <a:ext uri="{FF2B5EF4-FFF2-40B4-BE49-F238E27FC236}">
              <a16:creationId xmlns:a16="http://schemas.microsoft.com/office/drawing/2014/main" id="{00000000-0008-0000-0400-00008B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56" name="Text Box 17">
          <a:extLst>
            <a:ext uri="{FF2B5EF4-FFF2-40B4-BE49-F238E27FC236}">
              <a16:creationId xmlns:a16="http://schemas.microsoft.com/office/drawing/2014/main" id="{00000000-0008-0000-0400-00008C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0</xdr:rowOff>
    </xdr:from>
    <xdr:ext cx="95250" cy="171450"/>
    <xdr:sp macro="" textlink="">
      <xdr:nvSpPr>
        <xdr:cNvPr id="2957" name="Text Box 18">
          <a:extLst>
            <a:ext uri="{FF2B5EF4-FFF2-40B4-BE49-F238E27FC236}">
              <a16:creationId xmlns:a16="http://schemas.microsoft.com/office/drawing/2014/main" id="{00000000-0008-0000-0400-00008D0B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58" name="Text Box 16">
          <a:extLst>
            <a:ext uri="{FF2B5EF4-FFF2-40B4-BE49-F238E27FC236}">
              <a16:creationId xmlns:a16="http://schemas.microsoft.com/office/drawing/2014/main" id="{00000000-0008-0000-0400-00008E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59" name="Text Box 17">
          <a:extLst>
            <a:ext uri="{FF2B5EF4-FFF2-40B4-BE49-F238E27FC236}">
              <a16:creationId xmlns:a16="http://schemas.microsoft.com/office/drawing/2014/main" id="{00000000-0008-0000-0400-00008F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60" name="Text Box 18">
          <a:extLst>
            <a:ext uri="{FF2B5EF4-FFF2-40B4-BE49-F238E27FC236}">
              <a16:creationId xmlns:a16="http://schemas.microsoft.com/office/drawing/2014/main" id="{00000000-0008-0000-0400-000090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61" name="Text Box 19">
          <a:extLst>
            <a:ext uri="{FF2B5EF4-FFF2-40B4-BE49-F238E27FC236}">
              <a16:creationId xmlns:a16="http://schemas.microsoft.com/office/drawing/2014/main" id="{00000000-0008-0000-0400-000091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62" name="Text Box 16">
          <a:extLst>
            <a:ext uri="{FF2B5EF4-FFF2-40B4-BE49-F238E27FC236}">
              <a16:creationId xmlns:a16="http://schemas.microsoft.com/office/drawing/2014/main" id="{00000000-0008-0000-0400-000092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2963" name="Text Box 15">
          <a:extLst>
            <a:ext uri="{FF2B5EF4-FFF2-40B4-BE49-F238E27FC236}">
              <a16:creationId xmlns:a16="http://schemas.microsoft.com/office/drawing/2014/main" id="{00000000-0008-0000-0400-0000930B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8496"/>
    <xdr:sp macro="" textlink="">
      <xdr:nvSpPr>
        <xdr:cNvPr id="2964" name="Text Box 15">
          <a:extLst>
            <a:ext uri="{FF2B5EF4-FFF2-40B4-BE49-F238E27FC236}">
              <a16:creationId xmlns:a16="http://schemas.microsoft.com/office/drawing/2014/main" id="{00000000-0008-0000-0400-0000940B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2965" name="Text Box 15">
          <a:extLst>
            <a:ext uri="{FF2B5EF4-FFF2-40B4-BE49-F238E27FC236}">
              <a16:creationId xmlns:a16="http://schemas.microsoft.com/office/drawing/2014/main" id="{00000000-0008-0000-0400-0000950B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2966" name="Text Box 15">
          <a:extLst>
            <a:ext uri="{FF2B5EF4-FFF2-40B4-BE49-F238E27FC236}">
              <a16:creationId xmlns:a16="http://schemas.microsoft.com/office/drawing/2014/main" id="{00000000-0008-0000-0400-0000960B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213632"/>
    <xdr:sp macro="" textlink="">
      <xdr:nvSpPr>
        <xdr:cNvPr id="2967" name="Text Box 15">
          <a:extLst>
            <a:ext uri="{FF2B5EF4-FFF2-40B4-BE49-F238E27FC236}">
              <a16:creationId xmlns:a16="http://schemas.microsoft.com/office/drawing/2014/main" id="{00000000-0008-0000-0400-0000970B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331"/>
    <xdr:sp macro="" textlink="">
      <xdr:nvSpPr>
        <xdr:cNvPr id="2968" name="Text Box 15">
          <a:extLst>
            <a:ext uri="{FF2B5EF4-FFF2-40B4-BE49-F238E27FC236}">
              <a16:creationId xmlns:a16="http://schemas.microsoft.com/office/drawing/2014/main" id="{00000000-0008-0000-0400-0000980B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2969" name="Text Box 15">
          <a:extLst>
            <a:ext uri="{FF2B5EF4-FFF2-40B4-BE49-F238E27FC236}">
              <a16:creationId xmlns:a16="http://schemas.microsoft.com/office/drawing/2014/main" id="{00000000-0008-0000-0400-0000990B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70" name="Text Box 16">
          <a:extLst>
            <a:ext uri="{FF2B5EF4-FFF2-40B4-BE49-F238E27FC236}">
              <a16:creationId xmlns:a16="http://schemas.microsoft.com/office/drawing/2014/main" id="{00000000-0008-0000-0400-00009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71" name="Text Box 17">
          <a:extLst>
            <a:ext uri="{FF2B5EF4-FFF2-40B4-BE49-F238E27FC236}">
              <a16:creationId xmlns:a16="http://schemas.microsoft.com/office/drawing/2014/main" id="{00000000-0008-0000-0400-00009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72" name="Text Box 18">
          <a:extLst>
            <a:ext uri="{FF2B5EF4-FFF2-40B4-BE49-F238E27FC236}">
              <a16:creationId xmlns:a16="http://schemas.microsoft.com/office/drawing/2014/main" id="{00000000-0008-0000-0400-00009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73" name="Text Box 19">
          <a:extLst>
            <a:ext uri="{FF2B5EF4-FFF2-40B4-BE49-F238E27FC236}">
              <a16:creationId xmlns:a16="http://schemas.microsoft.com/office/drawing/2014/main" id="{00000000-0008-0000-0400-00009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74" name="Text Box 16">
          <a:extLst>
            <a:ext uri="{FF2B5EF4-FFF2-40B4-BE49-F238E27FC236}">
              <a16:creationId xmlns:a16="http://schemas.microsoft.com/office/drawing/2014/main" id="{00000000-0008-0000-0400-00009E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75" name="Text Box 17">
          <a:extLst>
            <a:ext uri="{FF2B5EF4-FFF2-40B4-BE49-F238E27FC236}">
              <a16:creationId xmlns:a16="http://schemas.microsoft.com/office/drawing/2014/main" id="{00000000-0008-0000-0400-00009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76" name="Text Box 18">
          <a:extLst>
            <a:ext uri="{FF2B5EF4-FFF2-40B4-BE49-F238E27FC236}">
              <a16:creationId xmlns:a16="http://schemas.microsoft.com/office/drawing/2014/main" id="{00000000-0008-0000-0400-0000A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77" name="Text Box 19">
          <a:extLst>
            <a:ext uri="{FF2B5EF4-FFF2-40B4-BE49-F238E27FC236}">
              <a16:creationId xmlns:a16="http://schemas.microsoft.com/office/drawing/2014/main" id="{00000000-0008-0000-0400-0000A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78" name="Text Box 16">
          <a:extLst>
            <a:ext uri="{FF2B5EF4-FFF2-40B4-BE49-F238E27FC236}">
              <a16:creationId xmlns:a16="http://schemas.microsoft.com/office/drawing/2014/main" id="{00000000-0008-0000-0400-0000A2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79" name="Text Box 17">
          <a:extLst>
            <a:ext uri="{FF2B5EF4-FFF2-40B4-BE49-F238E27FC236}">
              <a16:creationId xmlns:a16="http://schemas.microsoft.com/office/drawing/2014/main" id="{00000000-0008-0000-0400-0000A3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80" name="Text Box 18">
          <a:extLst>
            <a:ext uri="{FF2B5EF4-FFF2-40B4-BE49-F238E27FC236}">
              <a16:creationId xmlns:a16="http://schemas.microsoft.com/office/drawing/2014/main" id="{00000000-0008-0000-0400-0000A4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981" name="Text Box 19">
          <a:extLst>
            <a:ext uri="{FF2B5EF4-FFF2-40B4-BE49-F238E27FC236}">
              <a16:creationId xmlns:a16="http://schemas.microsoft.com/office/drawing/2014/main" id="{00000000-0008-0000-0400-0000A5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014"/>
    <xdr:sp macro="" textlink="">
      <xdr:nvSpPr>
        <xdr:cNvPr id="2982" name="Text Box 15">
          <a:extLst>
            <a:ext uri="{FF2B5EF4-FFF2-40B4-BE49-F238E27FC236}">
              <a16:creationId xmlns:a16="http://schemas.microsoft.com/office/drawing/2014/main" id="{00000000-0008-0000-0400-0000A6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83" name="Text Box 16">
          <a:extLst>
            <a:ext uri="{FF2B5EF4-FFF2-40B4-BE49-F238E27FC236}">
              <a16:creationId xmlns:a16="http://schemas.microsoft.com/office/drawing/2014/main" id="{00000000-0008-0000-0400-0000A7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84" name="Text Box 17">
          <a:extLst>
            <a:ext uri="{FF2B5EF4-FFF2-40B4-BE49-F238E27FC236}">
              <a16:creationId xmlns:a16="http://schemas.microsoft.com/office/drawing/2014/main" id="{00000000-0008-0000-0400-0000A8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85" name="Text Box 18">
          <a:extLst>
            <a:ext uri="{FF2B5EF4-FFF2-40B4-BE49-F238E27FC236}">
              <a16:creationId xmlns:a16="http://schemas.microsoft.com/office/drawing/2014/main" id="{00000000-0008-0000-0400-0000A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986" name="Text Box 19">
          <a:extLst>
            <a:ext uri="{FF2B5EF4-FFF2-40B4-BE49-F238E27FC236}">
              <a16:creationId xmlns:a16="http://schemas.microsoft.com/office/drawing/2014/main" id="{00000000-0008-0000-0400-0000A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87" name="Text Box 16">
          <a:extLst>
            <a:ext uri="{FF2B5EF4-FFF2-40B4-BE49-F238E27FC236}">
              <a16:creationId xmlns:a16="http://schemas.microsoft.com/office/drawing/2014/main" id="{00000000-0008-0000-0400-0000AB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88" name="Text Box 17">
          <a:extLst>
            <a:ext uri="{FF2B5EF4-FFF2-40B4-BE49-F238E27FC236}">
              <a16:creationId xmlns:a16="http://schemas.microsoft.com/office/drawing/2014/main" id="{00000000-0008-0000-0400-0000AC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989" name="Text Box 18">
          <a:extLst>
            <a:ext uri="{FF2B5EF4-FFF2-40B4-BE49-F238E27FC236}">
              <a16:creationId xmlns:a16="http://schemas.microsoft.com/office/drawing/2014/main" id="{00000000-0008-0000-0400-0000AD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0" name="Text Box 16">
          <a:extLst>
            <a:ext uri="{FF2B5EF4-FFF2-40B4-BE49-F238E27FC236}">
              <a16:creationId xmlns:a16="http://schemas.microsoft.com/office/drawing/2014/main" id="{00000000-0008-0000-0400-0000AE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1" name="Text Box 17">
          <a:extLst>
            <a:ext uri="{FF2B5EF4-FFF2-40B4-BE49-F238E27FC236}">
              <a16:creationId xmlns:a16="http://schemas.microsoft.com/office/drawing/2014/main" id="{00000000-0008-0000-0400-0000AF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2" name="Text Box 18">
          <a:extLst>
            <a:ext uri="{FF2B5EF4-FFF2-40B4-BE49-F238E27FC236}">
              <a16:creationId xmlns:a16="http://schemas.microsoft.com/office/drawing/2014/main" id="{00000000-0008-0000-0400-0000B0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3" name="Text Box 19">
          <a:extLst>
            <a:ext uri="{FF2B5EF4-FFF2-40B4-BE49-F238E27FC236}">
              <a16:creationId xmlns:a16="http://schemas.microsoft.com/office/drawing/2014/main" id="{00000000-0008-0000-0400-0000B1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4" name="Text Box 16">
          <a:extLst>
            <a:ext uri="{FF2B5EF4-FFF2-40B4-BE49-F238E27FC236}">
              <a16:creationId xmlns:a16="http://schemas.microsoft.com/office/drawing/2014/main" id="{00000000-0008-0000-0400-0000B2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5" name="Text Box 17">
          <a:extLst>
            <a:ext uri="{FF2B5EF4-FFF2-40B4-BE49-F238E27FC236}">
              <a16:creationId xmlns:a16="http://schemas.microsoft.com/office/drawing/2014/main" id="{00000000-0008-0000-0400-0000B3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6" name="Text Box 18">
          <a:extLst>
            <a:ext uri="{FF2B5EF4-FFF2-40B4-BE49-F238E27FC236}">
              <a16:creationId xmlns:a16="http://schemas.microsoft.com/office/drawing/2014/main" id="{00000000-0008-0000-0400-0000B4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997" name="Text Box 19">
          <a:extLst>
            <a:ext uri="{FF2B5EF4-FFF2-40B4-BE49-F238E27FC236}">
              <a16:creationId xmlns:a16="http://schemas.microsoft.com/office/drawing/2014/main" id="{00000000-0008-0000-0400-0000B5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56743"/>
    <xdr:sp macro="" textlink="">
      <xdr:nvSpPr>
        <xdr:cNvPr id="2998" name="Text Box 15">
          <a:extLst>
            <a:ext uri="{FF2B5EF4-FFF2-40B4-BE49-F238E27FC236}">
              <a16:creationId xmlns:a16="http://schemas.microsoft.com/office/drawing/2014/main" id="{00000000-0008-0000-0400-0000B60B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2999" name="Text Box 15">
          <a:extLst>
            <a:ext uri="{FF2B5EF4-FFF2-40B4-BE49-F238E27FC236}">
              <a16:creationId xmlns:a16="http://schemas.microsoft.com/office/drawing/2014/main" id="{00000000-0008-0000-0400-0000B70B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3000" name="Text Box 15">
          <a:extLst>
            <a:ext uri="{FF2B5EF4-FFF2-40B4-BE49-F238E27FC236}">
              <a16:creationId xmlns:a16="http://schemas.microsoft.com/office/drawing/2014/main" id="{00000000-0008-0000-0400-0000B80B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213632"/>
    <xdr:sp macro="" textlink="">
      <xdr:nvSpPr>
        <xdr:cNvPr id="3001" name="Text Box 15">
          <a:extLst>
            <a:ext uri="{FF2B5EF4-FFF2-40B4-BE49-F238E27FC236}">
              <a16:creationId xmlns:a16="http://schemas.microsoft.com/office/drawing/2014/main" id="{00000000-0008-0000-0400-0000B90B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331"/>
    <xdr:sp macro="" textlink="">
      <xdr:nvSpPr>
        <xdr:cNvPr id="3002" name="Text Box 15">
          <a:extLst>
            <a:ext uri="{FF2B5EF4-FFF2-40B4-BE49-F238E27FC236}">
              <a16:creationId xmlns:a16="http://schemas.microsoft.com/office/drawing/2014/main" id="{00000000-0008-0000-0400-0000BA0B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213632"/>
    <xdr:sp macro="" textlink="">
      <xdr:nvSpPr>
        <xdr:cNvPr id="3003" name="Text Box 15">
          <a:extLst>
            <a:ext uri="{FF2B5EF4-FFF2-40B4-BE49-F238E27FC236}">
              <a16:creationId xmlns:a16="http://schemas.microsoft.com/office/drawing/2014/main" id="{00000000-0008-0000-0400-0000BB0B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04" name="Text Box 16">
          <a:extLst>
            <a:ext uri="{FF2B5EF4-FFF2-40B4-BE49-F238E27FC236}">
              <a16:creationId xmlns:a16="http://schemas.microsoft.com/office/drawing/2014/main" id="{00000000-0008-0000-0400-0000B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05" name="Text Box 17">
          <a:extLst>
            <a:ext uri="{FF2B5EF4-FFF2-40B4-BE49-F238E27FC236}">
              <a16:creationId xmlns:a16="http://schemas.microsoft.com/office/drawing/2014/main" id="{00000000-0008-0000-0400-0000BD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06" name="Text Box 18">
          <a:extLst>
            <a:ext uri="{FF2B5EF4-FFF2-40B4-BE49-F238E27FC236}">
              <a16:creationId xmlns:a16="http://schemas.microsoft.com/office/drawing/2014/main" id="{00000000-0008-0000-0400-0000BE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07" name="Text Box 19">
          <a:extLst>
            <a:ext uri="{FF2B5EF4-FFF2-40B4-BE49-F238E27FC236}">
              <a16:creationId xmlns:a16="http://schemas.microsoft.com/office/drawing/2014/main" id="{00000000-0008-0000-0400-0000BF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08" name="Text Box 16">
          <a:extLst>
            <a:ext uri="{FF2B5EF4-FFF2-40B4-BE49-F238E27FC236}">
              <a16:creationId xmlns:a16="http://schemas.microsoft.com/office/drawing/2014/main" id="{00000000-0008-0000-0400-0000C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09" name="Text Box 17">
          <a:extLst>
            <a:ext uri="{FF2B5EF4-FFF2-40B4-BE49-F238E27FC236}">
              <a16:creationId xmlns:a16="http://schemas.microsoft.com/office/drawing/2014/main" id="{00000000-0008-0000-0400-0000C1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10" name="Text Box 18">
          <a:extLst>
            <a:ext uri="{FF2B5EF4-FFF2-40B4-BE49-F238E27FC236}">
              <a16:creationId xmlns:a16="http://schemas.microsoft.com/office/drawing/2014/main" id="{00000000-0008-0000-0400-0000C2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11" name="Text Box 19">
          <a:extLst>
            <a:ext uri="{FF2B5EF4-FFF2-40B4-BE49-F238E27FC236}">
              <a16:creationId xmlns:a16="http://schemas.microsoft.com/office/drawing/2014/main" id="{00000000-0008-0000-0400-0000C3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12" name="Text Box 16">
          <a:extLst>
            <a:ext uri="{FF2B5EF4-FFF2-40B4-BE49-F238E27FC236}">
              <a16:creationId xmlns:a16="http://schemas.microsoft.com/office/drawing/2014/main" id="{00000000-0008-0000-0400-0000C4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13" name="Text Box 17">
          <a:extLst>
            <a:ext uri="{FF2B5EF4-FFF2-40B4-BE49-F238E27FC236}">
              <a16:creationId xmlns:a16="http://schemas.microsoft.com/office/drawing/2014/main" id="{00000000-0008-0000-0400-0000C5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14" name="Text Box 18">
          <a:extLst>
            <a:ext uri="{FF2B5EF4-FFF2-40B4-BE49-F238E27FC236}">
              <a16:creationId xmlns:a16="http://schemas.microsoft.com/office/drawing/2014/main" id="{00000000-0008-0000-0400-0000C6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15" name="Text Box 19">
          <a:extLst>
            <a:ext uri="{FF2B5EF4-FFF2-40B4-BE49-F238E27FC236}">
              <a16:creationId xmlns:a16="http://schemas.microsoft.com/office/drawing/2014/main" id="{00000000-0008-0000-0400-0000C70B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014"/>
    <xdr:sp macro="" textlink="">
      <xdr:nvSpPr>
        <xdr:cNvPr id="3016" name="Text Box 15">
          <a:extLst>
            <a:ext uri="{FF2B5EF4-FFF2-40B4-BE49-F238E27FC236}">
              <a16:creationId xmlns:a16="http://schemas.microsoft.com/office/drawing/2014/main" id="{00000000-0008-0000-0400-0000C8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17" name="Text Box 16">
          <a:extLst>
            <a:ext uri="{FF2B5EF4-FFF2-40B4-BE49-F238E27FC236}">
              <a16:creationId xmlns:a16="http://schemas.microsoft.com/office/drawing/2014/main" id="{00000000-0008-0000-0400-0000C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18" name="Text Box 17">
          <a:extLst>
            <a:ext uri="{FF2B5EF4-FFF2-40B4-BE49-F238E27FC236}">
              <a16:creationId xmlns:a16="http://schemas.microsoft.com/office/drawing/2014/main" id="{00000000-0008-0000-0400-0000C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19" name="Text Box 18">
          <a:extLst>
            <a:ext uri="{FF2B5EF4-FFF2-40B4-BE49-F238E27FC236}">
              <a16:creationId xmlns:a16="http://schemas.microsoft.com/office/drawing/2014/main" id="{00000000-0008-0000-0400-0000C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20" name="Text Box 19">
          <a:extLst>
            <a:ext uri="{FF2B5EF4-FFF2-40B4-BE49-F238E27FC236}">
              <a16:creationId xmlns:a16="http://schemas.microsoft.com/office/drawing/2014/main" id="{00000000-0008-0000-0400-0000C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3021" name="Text Box 15">
          <a:extLst>
            <a:ext uri="{FF2B5EF4-FFF2-40B4-BE49-F238E27FC236}">
              <a16:creationId xmlns:a16="http://schemas.microsoft.com/office/drawing/2014/main" id="{00000000-0008-0000-0400-0000CD0B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22" name="Text Box 16">
          <a:extLst>
            <a:ext uri="{FF2B5EF4-FFF2-40B4-BE49-F238E27FC236}">
              <a16:creationId xmlns:a16="http://schemas.microsoft.com/office/drawing/2014/main" id="{00000000-0008-0000-0400-0000CE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23" name="Text Box 17">
          <a:extLst>
            <a:ext uri="{FF2B5EF4-FFF2-40B4-BE49-F238E27FC236}">
              <a16:creationId xmlns:a16="http://schemas.microsoft.com/office/drawing/2014/main" id="{00000000-0008-0000-0400-0000C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24" name="Text Box 18">
          <a:extLst>
            <a:ext uri="{FF2B5EF4-FFF2-40B4-BE49-F238E27FC236}">
              <a16:creationId xmlns:a16="http://schemas.microsoft.com/office/drawing/2014/main" id="{00000000-0008-0000-0400-0000D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25" name="Text Box 16">
          <a:extLst>
            <a:ext uri="{FF2B5EF4-FFF2-40B4-BE49-F238E27FC236}">
              <a16:creationId xmlns:a16="http://schemas.microsoft.com/office/drawing/2014/main" id="{00000000-0008-0000-0400-0000D1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26" name="Text Box 17">
          <a:extLst>
            <a:ext uri="{FF2B5EF4-FFF2-40B4-BE49-F238E27FC236}">
              <a16:creationId xmlns:a16="http://schemas.microsoft.com/office/drawing/2014/main" id="{00000000-0008-0000-0400-0000D2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27" name="Text Box 18">
          <a:extLst>
            <a:ext uri="{FF2B5EF4-FFF2-40B4-BE49-F238E27FC236}">
              <a16:creationId xmlns:a16="http://schemas.microsoft.com/office/drawing/2014/main" id="{00000000-0008-0000-0400-0000D3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28" name="Text Box 19">
          <a:extLst>
            <a:ext uri="{FF2B5EF4-FFF2-40B4-BE49-F238E27FC236}">
              <a16:creationId xmlns:a16="http://schemas.microsoft.com/office/drawing/2014/main" id="{00000000-0008-0000-0400-0000D4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29" name="Text Box 16">
          <a:extLst>
            <a:ext uri="{FF2B5EF4-FFF2-40B4-BE49-F238E27FC236}">
              <a16:creationId xmlns:a16="http://schemas.microsoft.com/office/drawing/2014/main" id="{00000000-0008-0000-0400-0000D5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30" name="Text Box 17">
          <a:extLst>
            <a:ext uri="{FF2B5EF4-FFF2-40B4-BE49-F238E27FC236}">
              <a16:creationId xmlns:a16="http://schemas.microsoft.com/office/drawing/2014/main" id="{00000000-0008-0000-0400-0000D6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31" name="Text Box 18">
          <a:extLst>
            <a:ext uri="{FF2B5EF4-FFF2-40B4-BE49-F238E27FC236}">
              <a16:creationId xmlns:a16="http://schemas.microsoft.com/office/drawing/2014/main" id="{00000000-0008-0000-0400-0000D7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3032" name="Text Box 15">
          <a:extLst>
            <a:ext uri="{FF2B5EF4-FFF2-40B4-BE49-F238E27FC236}">
              <a16:creationId xmlns:a16="http://schemas.microsoft.com/office/drawing/2014/main" id="{00000000-0008-0000-0400-0000D80B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33" name="Text Box 16">
          <a:extLst>
            <a:ext uri="{FF2B5EF4-FFF2-40B4-BE49-F238E27FC236}">
              <a16:creationId xmlns:a16="http://schemas.microsoft.com/office/drawing/2014/main" id="{00000000-0008-0000-0400-0000D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34" name="Text Box 17">
          <a:extLst>
            <a:ext uri="{FF2B5EF4-FFF2-40B4-BE49-F238E27FC236}">
              <a16:creationId xmlns:a16="http://schemas.microsoft.com/office/drawing/2014/main" id="{00000000-0008-0000-0400-0000D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35" name="Text Box 18">
          <a:extLst>
            <a:ext uri="{FF2B5EF4-FFF2-40B4-BE49-F238E27FC236}">
              <a16:creationId xmlns:a16="http://schemas.microsoft.com/office/drawing/2014/main" id="{00000000-0008-0000-0400-0000D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36" name="Text Box 19">
          <a:extLst>
            <a:ext uri="{FF2B5EF4-FFF2-40B4-BE49-F238E27FC236}">
              <a16:creationId xmlns:a16="http://schemas.microsoft.com/office/drawing/2014/main" id="{00000000-0008-0000-0400-0000D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37" name="Text Box 16">
          <a:extLst>
            <a:ext uri="{FF2B5EF4-FFF2-40B4-BE49-F238E27FC236}">
              <a16:creationId xmlns:a16="http://schemas.microsoft.com/office/drawing/2014/main" id="{00000000-0008-0000-0400-0000DD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38" name="Text Box 17">
          <a:extLst>
            <a:ext uri="{FF2B5EF4-FFF2-40B4-BE49-F238E27FC236}">
              <a16:creationId xmlns:a16="http://schemas.microsoft.com/office/drawing/2014/main" id="{00000000-0008-0000-0400-0000DE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39" name="Text Box 18">
          <a:extLst>
            <a:ext uri="{FF2B5EF4-FFF2-40B4-BE49-F238E27FC236}">
              <a16:creationId xmlns:a16="http://schemas.microsoft.com/office/drawing/2014/main" id="{00000000-0008-0000-0400-0000D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40" name="Text Box 19">
          <a:extLst>
            <a:ext uri="{FF2B5EF4-FFF2-40B4-BE49-F238E27FC236}">
              <a16:creationId xmlns:a16="http://schemas.microsoft.com/office/drawing/2014/main" id="{00000000-0008-0000-0400-0000E0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41" name="Text Box 16">
          <a:extLst>
            <a:ext uri="{FF2B5EF4-FFF2-40B4-BE49-F238E27FC236}">
              <a16:creationId xmlns:a16="http://schemas.microsoft.com/office/drawing/2014/main" id="{00000000-0008-0000-0400-0000E1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42" name="Text Box 17">
          <a:extLst>
            <a:ext uri="{FF2B5EF4-FFF2-40B4-BE49-F238E27FC236}">
              <a16:creationId xmlns:a16="http://schemas.microsoft.com/office/drawing/2014/main" id="{00000000-0008-0000-0400-0000E2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43" name="Text Box 18">
          <a:extLst>
            <a:ext uri="{FF2B5EF4-FFF2-40B4-BE49-F238E27FC236}">
              <a16:creationId xmlns:a16="http://schemas.microsoft.com/office/drawing/2014/main" id="{00000000-0008-0000-0400-0000E3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044" name="Text Box 19">
          <a:extLst>
            <a:ext uri="{FF2B5EF4-FFF2-40B4-BE49-F238E27FC236}">
              <a16:creationId xmlns:a16="http://schemas.microsoft.com/office/drawing/2014/main" id="{00000000-0008-0000-0400-0000E40B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014"/>
    <xdr:sp macro="" textlink="">
      <xdr:nvSpPr>
        <xdr:cNvPr id="3045" name="Text Box 15">
          <a:extLst>
            <a:ext uri="{FF2B5EF4-FFF2-40B4-BE49-F238E27FC236}">
              <a16:creationId xmlns:a16="http://schemas.microsoft.com/office/drawing/2014/main" id="{00000000-0008-0000-0400-0000E50B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46" name="Text Box 16">
          <a:extLst>
            <a:ext uri="{FF2B5EF4-FFF2-40B4-BE49-F238E27FC236}">
              <a16:creationId xmlns:a16="http://schemas.microsoft.com/office/drawing/2014/main" id="{00000000-0008-0000-0400-0000E6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47" name="Text Box 17">
          <a:extLst>
            <a:ext uri="{FF2B5EF4-FFF2-40B4-BE49-F238E27FC236}">
              <a16:creationId xmlns:a16="http://schemas.microsoft.com/office/drawing/2014/main" id="{00000000-0008-0000-0400-0000E7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48" name="Text Box 18">
          <a:extLst>
            <a:ext uri="{FF2B5EF4-FFF2-40B4-BE49-F238E27FC236}">
              <a16:creationId xmlns:a16="http://schemas.microsoft.com/office/drawing/2014/main" id="{00000000-0008-0000-0400-0000E8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3049" name="Text Box 19">
          <a:extLst>
            <a:ext uri="{FF2B5EF4-FFF2-40B4-BE49-F238E27FC236}">
              <a16:creationId xmlns:a16="http://schemas.microsoft.com/office/drawing/2014/main" id="{00000000-0008-0000-0400-0000E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50" name="Text Box 16">
          <a:extLst>
            <a:ext uri="{FF2B5EF4-FFF2-40B4-BE49-F238E27FC236}">
              <a16:creationId xmlns:a16="http://schemas.microsoft.com/office/drawing/2014/main" id="{00000000-0008-0000-0400-0000EA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3051" name="Text Box 17">
          <a:extLst>
            <a:ext uri="{FF2B5EF4-FFF2-40B4-BE49-F238E27FC236}">
              <a16:creationId xmlns:a16="http://schemas.microsoft.com/office/drawing/2014/main" id="{00000000-0008-0000-0400-0000EB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0</xdr:rowOff>
    </xdr:from>
    <xdr:ext cx="95250" cy="171450"/>
    <xdr:sp macro="" textlink="">
      <xdr:nvSpPr>
        <xdr:cNvPr id="3052" name="Text Box 18">
          <a:extLst>
            <a:ext uri="{FF2B5EF4-FFF2-40B4-BE49-F238E27FC236}">
              <a16:creationId xmlns:a16="http://schemas.microsoft.com/office/drawing/2014/main" id="{00000000-0008-0000-0400-0000EC0B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53" name="Text Box 16">
          <a:extLst>
            <a:ext uri="{FF2B5EF4-FFF2-40B4-BE49-F238E27FC236}">
              <a16:creationId xmlns:a16="http://schemas.microsoft.com/office/drawing/2014/main" id="{00000000-0008-0000-0400-0000ED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54" name="Text Box 17">
          <a:extLst>
            <a:ext uri="{FF2B5EF4-FFF2-40B4-BE49-F238E27FC236}">
              <a16:creationId xmlns:a16="http://schemas.microsoft.com/office/drawing/2014/main" id="{00000000-0008-0000-0400-0000EE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55" name="Text Box 18">
          <a:extLst>
            <a:ext uri="{FF2B5EF4-FFF2-40B4-BE49-F238E27FC236}">
              <a16:creationId xmlns:a16="http://schemas.microsoft.com/office/drawing/2014/main" id="{00000000-0008-0000-0400-0000EF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56" name="Text Box 19">
          <a:extLst>
            <a:ext uri="{FF2B5EF4-FFF2-40B4-BE49-F238E27FC236}">
              <a16:creationId xmlns:a16="http://schemas.microsoft.com/office/drawing/2014/main" id="{00000000-0008-0000-0400-0000F0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3057" name="Text Box 16">
          <a:extLst>
            <a:ext uri="{FF2B5EF4-FFF2-40B4-BE49-F238E27FC236}">
              <a16:creationId xmlns:a16="http://schemas.microsoft.com/office/drawing/2014/main" id="{00000000-0008-0000-0400-0000F10B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3058" name="Text Box 15">
          <a:extLst>
            <a:ext uri="{FF2B5EF4-FFF2-40B4-BE49-F238E27FC236}">
              <a16:creationId xmlns:a16="http://schemas.microsoft.com/office/drawing/2014/main" id="{00000000-0008-0000-0400-0000F20B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8496"/>
    <xdr:sp macro="" textlink="">
      <xdr:nvSpPr>
        <xdr:cNvPr id="3059" name="Text Box 15">
          <a:extLst>
            <a:ext uri="{FF2B5EF4-FFF2-40B4-BE49-F238E27FC236}">
              <a16:creationId xmlns:a16="http://schemas.microsoft.com/office/drawing/2014/main" id="{00000000-0008-0000-0400-0000F30B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3060" name="Text Box 15">
          <a:extLst>
            <a:ext uri="{FF2B5EF4-FFF2-40B4-BE49-F238E27FC236}">
              <a16:creationId xmlns:a16="http://schemas.microsoft.com/office/drawing/2014/main" id="{00000000-0008-0000-0400-0000F40B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3061" name="Text Box 15">
          <a:extLst>
            <a:ext uri="{FF2B5EF4-FFF2-40B4-BE49-F238E27FC236}">
              <a16:creationId xmlns:a16="http://schemas.microsoft.com/office/drawing/2014/main" id="{00000000-0008-0000-0400-0000F50B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213632"/>
    <xdr:sp macro="" textlink="">
      <xdr:nvSpPr>
        <xdr:cNvPr id="3062" name="Text Box 15">
          <a:extLst>
            <a:ext uri="{FF2B5EF4-FFF2-40B4-BE49-F238E27FC236}">
              <a16:creationId xmlns:a16="http://schemas.microsoft.com/office/drawing/2014/main" id="{00000000-0008-0000-0400-0000F60B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331"/>
    <xdr:sp macro="" textlink="">
      <xdr:nvSpPr>
        <xdr:cNvPr id="3063" name="Text Box 15">
          <a:extLst>
            <a:ext uri="{FF2B5EF4-FFF2-40B4-BE49-F238E27FC236}">
              <a16:creationId xmlns:a16="http://schemas.microsoft.com/office/drawing/2014/main" id="{00000000-0008-0000-0400-0000F70B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3064" name="Text Box 15">
          <a:extLst>
            <a:ext uri="{FF2B5EF4-FFF2-40B4-BE49-F238E27FC236}">
              <a16:creationId xmlns:a16="http://schemas.microsoft.com/office/drawing/2014/main" id="{00000000-0008-0000-0400-0000F80B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65" name="Text Box 16">
          <a:extLst>
            <a:ext uri="{FF2B5EF4-FFF2-40B4-BE49-F238E27FC236}">
              <a16:creationId xmlns:a16="http://schemas.microsoft.com/office/drawing/2014/main" id="{00000000-0008-0000-0400-0000F9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66" name="Text Box 17">
          <a:extLst>
            <a:ext uri="{FF2B5EF4-FFF2-40B4-BE49-F238E27FC236}">
              <a16:creationId xmlns:a16="http://schemas.microsoft.com/office/drawing/2014/main" id="{00000000-0008-0000-0400-0000FA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67" name="Text Box 18">
          <a:extLst>
            <a:ext uri="{FF2B5EF4-FFF2-40B4-BE49-F238E27FC236}">
              <a16:creationId xmlns:a16="http://schemas.microsoft.com/office/drawing/2014/main" id="{00000000-0008-0000-0400-0000FB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68" name="Text Box 19">
          <a:extLst>
            <a:ext uri="{FF2B5EF4-FFF2-40B4-BE49-F238E27FC236}">
              <a16:creationId xmlns:a16="http://schemas.microsoft.com/office/drawing/2014/main" id="{00000000-0008-0000-0400-0000FC0B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69" name="Text Box 16">
          <a:extLst>
            <a:ext uri="{FF2B5EF4-FFF2-40B4-BE49-F238E27FC236}">
              <a16:creationId xmlns:a16="http://schemas.microsoft.com/office/drawing/2014/main" id="{00000000-0008-0000-0400-0000FD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70" name="Text Box 17">
          <a:extLst>
            <a:ext uri="{FF2B5EF4-FFF2-40B4-BE49-F238E27FC236}">
              <a16:creationId xmlns:a16="http://schemas.microsoft.com/office/drawing/2014/main" id="{00000000-0008-0000-0400-0000FE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71" name="Text Box 18">
          <a:extLst>
            <a:ext uri="{FF2B5EF4-FFF2-40B4-BE49-F238E27FC236}">
              <a16:creationId xmlns:a16="http://schemas.microsoft.com/office/drawing/2014/main" id="{00000000-0008-0000-0400-0000FF0B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72" name="Text Box 19">
          <a:extLst>
            <a:ext uri="{FF2B5EF4-FFF2-40B4-BE49-F238E27FC236}">
              <a16:creationId xmlns:a16="http://schemas.microsoft.com/office/drawing/2014/main" id="{00000000-0008-0000-0400-000000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073" name="Text Box 16">
          <a:extLst>
            <a:ext uri="{FF2B5EF4-FFF2-40B4-BE49-F238E27FC236}">
              <a16:creationId xmlns:a16="http://schemas.microsoft.com/office/drawing/2014/main" id="{00000000-0008-0000-0400-000001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074" name="Text Box 17">
          <a:extLst>
            <a:ext uri="{FF2B5EF4-FFF2-40B4-BE49-F238E27FC236}">
              <a16:creationId xmlns:a16="http://schemas.microsoft.com/office/drawing/2014/main" id="{00000000-0008-0000-0400-000002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075" name="Text Box 18">
          <a:extLst>
            <a:ext uri="{FF2B5EF4-FFF2-40B4-BE49-F238E27FC236}">
              <a16:creationId xmlns:a16="http://schemas.microsoft.com/office/drawing/2014/main" id="{00000000-0008-0000-0400-000003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076" name="Text Box 19">
          <a:extLst>
            <a:ext uri="{FF2B5EF4-FFF2-40B4-BE49-F238E27FC236}">
              <a16:creationId xmlns:a16="http://schemas.microsoft.com/office/drawing/2014/main" id="{00000000-0008-0000-0400-000004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3077" name="Text Box 15">
          <a:extLst>
            <a:ext uri="{FF2B5EF4-FFF2-40B4-BE49-F238E27FC236}">
              <a16:creationId xmlns:a16="http://schemas.microsoft.com/office/drawing/2014/main" id="{00000000-0008-0000-0400-000005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78" name="Text Box 16">
          <a:extLst>
            <a:ext uri="{FF2B5EF4-FFF2-40B4-BE49-F238E27FC236}">
              <a16:creationId xmlns:a16="http://schemas.microsoft.com/office/drawing/2014/main" id="{00000000-0008-0000-0400-00000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79" name="Text Box 17">
          <a:extLst>
            <a:ext uri="{FF2B5EF4-FFF2-40B4-BE49-F238E27FC236}">
              <a16:creationId xmlns:a16="http://schemas.microsoft.com/office/drawing/2014/main" id="{00000000-0008-0000-0400-00000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80" name="Text Box 18">
          <a:extLst>
            <a:ext uri="{FF2B5EF4-FFF2-40B4-BE49-F238E27FC236}">
              <a16:creationId xmlns:a16="http://schemas.microsoft.com/office/drawing/2014/main" id="{00000000-0008-0000-0400-00000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81" name="Text Box 19">
          <a:extLst>
            <a:ext uri="{FF2B5EF4-FFF2-40B4-BE49-F238E27FC236}">
              <a16:creationId xmlns:a16="http://schemas.microsoft.com/office/drawing/2014/main" id="{00000000-0008-0000-0400-00000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82" name="Text Box 16">
          <a:extLst>
            <a:ext uri="{FF2B5EF4-FFF2-40B4-BE49-F238E27FC236}">
              <a16:creationId xmlns:a16="http://schemas.microsoft.com/office/drawing/2014/main" id="{00000000-0008-0000-0400-00000A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83" name="Text Box 17">
          <a:extLst>
            <a:ext uri="{FF2B5EF4-FFF2-40B4-BE49-F238E27FC236}">
              <a16:creationId xmlns:a16="http://schemas.microsoft.com/office/drawing/2014/main" id="{00000000-0008-0000-0400-00000B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084" name="Text Box 18">
          <a:extLst>
            <a:ext uri="{FF2B5EF4-FFF2-40B4-BE49-F238E27FC236}">
              <a16:creationId xmlns:a16="http://schemas.microsoft.com/office/drawing/2014/main" id="{00000000-0008-0000-0400-00000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85" name="Text Box 16">
          <a:extLst>
            <a:ext uri="{FF2B5EF4-FFF2-40B4-BE49-F238E27FC236}">
              <a16:creationId xmlns:a16="http://schemas.microsoft.com/office/drawing/2014/main" id="{00000000-0008-0000-0400-00000D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86" name="Text Box 17">
          <a:extLst>
            <a:ext uri="{FF2B5EF4-FFF2-40B4-BE49-F238E27FC236}">
              <a16:creationId xmlns:a16="http://schemas.microsoft.com/office/drawing/2014/main" id="{00000000-0008-0000-0400-00000E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87" name="Text Box 18">
          <a:extLst>
            <a:ext uri="{FF2B5EF4-FFF2-40B4-BE49-F238E27FC236}">
              <a16:creationId xmlns:a16="http://schemas.microsoft.com/office/drawing/2014/main" id="{00000000-0008-0000-0400-00000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88" name="Text Box 19">
          <a:extLst>
            <a:ext uri="{FF2B5EF4-FFF2-40B4-BE49-F238E27FC236}">
              <a16:creationId xmlns:a16="http://schemas.microsoft.com/office/drawing/2014/main" id="{00000000-0008-0000-0400-00001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89" name="Text Box 16">
          <a:extLst>
            <a:ext uri="{FF2B5EF4-FFF2-40B4-BE49-F238E27FC236}">
              <a16:creationId xmlns:a16="http://schemas.microsoft.com/office/drawing/2014/main" id="{00000000-0008-0000-0400-000011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90" name="Text Box 17">
          <a:extLst>
            <a:ext uri="{FF2B5EF4-FFF2-40B4-BE49-F238E27FC236}">
              <a16:creationId xmlns:a16="http://schemas.microsoft.com/office/drawing/2014/main" id="{00000000-0008-0000-0400-000012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91" name="Text Box 18">
          <a:extLst>
            <a:ext uri="{FF2B5EF4-FFF2-40B4-BE49-F238E27FC236}">
              <a16:creationId xmlns:a16="http://schemas.microsoft.com/office/drawing/2014/main" id="{00000000-0008-0000-0400-000013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092" name="Text Box 19">
          <a:extLst>
            <a:ext uri="{FF2B5EF4-FFF2-40B4-BE49-F238E27FC236}">
              <a16:creationId xmlns:a16="http://schemas.microsoft.com/office/drawing/2014/main" id="{00000000-0008-0000-0400-000014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56743"/>
    <xdr:sp macro="" textlink="">
      <xdr:nvSpPr>
        <xdr:cNvPr id="3093" name="Text Box 15">
          <a:extLst>
            <a:ext uri="{FF2B5EF4-FFF2-40B4-BE49-F238E27FC236}">
              <a16:creationId xmlns:a16="http://schemas.microsoft.com/office/drawing/2014/main" id="{00000000-0008-0000-0400-0000150C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3094" name="Text Box 15">
          <a:extLst>
            <a:ext uri="{FF2B5EF4-FFF2-40B4-BE49-F238E27FC236}">
              <a16:creationId xmlns:a16="http://schemas.microsoft.com/office/drawing/2014/main" id="{00000000-0008-0000-0400-0000160C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3095" name="Text Box 15">
          <a:extLst>
            <a:ext uri="{FF2B5EF4-FFF2-40B4-BE49-F238E27FC236}">
              <a16:creationId xmlns:a16="http://schemas.microsoft.com/office/drawing/2014/main" id="{00000000-0008-0000-0400-0000170C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213632"/>
    <xdr:sp macro="" textlink="">
      <xdr:nvSpPr>
        <xdr:cNvPr id="3096" name="Text Box 15">
          <a:extLst>
            <a:ext uri="{FF2B5EF4-FFF2-40B4-BE49-F238E27FC236}">
              <a16:creationId xmlns:a16="http://schemas.microsoft.com/office/drawing/2014/main" id="{00000000-0008-0000-0400-0000180C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444331"/>
    <xdr:sp macro="" textlink="">
      <xdr:nvSpPr>
        <xdr:cNvPr id="3097" name="Text Box 15">
          <a:extLst>
            <a:ext uri="{FF2B5EF4-FFF2-40B4-BE49-F238E27FC236}">
              <a16:creationId xmlns:a16="http://schemas.microsoft.com/office/drawing/2014/main" id="{00000000-0008-0000-0400-0000190C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213632"/>
    <xdr:sp macro="" textlink="">
      <xdr:nvSpPr>
        <xdr:cNvPr id="3098" name="Text Box 15">
          <a:extLst>
            <a:ext uri="{FF2B5EF4-FFF2-40B4-BE49-F238E27FC236}">
              <a16:creationId xmlns:a16="http://schemas.microsoft.com/office/drawing/2014/main" id="{00000000-0008-0000-0400-00001A0C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099" name="Text Box 16">
          <a:extLst>
            <a:ext uri="{FF2B5EF4-FFF2-40B4-BE49-F238E27FC236}">
              <a16:creationId xmlns:a16="http://schemas.microsoft.com/office/drawing/2014/main" id="{00000000-0008-0000-0400-00001B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00" name="Text Box 17">
          <a:extLst>
            <a:ext uri="{FF2B5EF4-FFF2-40B4-BE49-F238E27FC236}">
              <a16:creationId xmlns:a16="http://schemas.microsoft.com/office/drawing/2014/main" id="{00000000-0008-0000-0400-00001C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01" name="Text Box 18">
          <a:extLst>
            <a:ext uri="{FF2B5EF4-FFF2-40B4-BE49-F238E27FC236}">
              <a16:creationId xmlns:a16="http://schemas.microsoft.com/office/drawing/2014/main" id="{00000000-0008-0000-0400-00001D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02" name="Text Box 19">
          <a:extLst>
            <a:ext uri="{FF2B5EF4-FFF2-40B4-BE49-F238E27FC236}">
              <a16:creationId xmlns:a16="http://schemas.microsoft.com/office/drawing/2014/main" id="{00000000-0008-0000-0400-00001E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03" name="Text Box 16">
          <a:extLst>
            <a:ext uri="{FF2B5EF4-FFF2-40B4-BE49-F238E27FC236}">
              <a16:creationId xmlns:a16="http://schemas.microsoft.com/office/drawing/2014/main" id="{00000000-0008-0000-0400-00001F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04" name="Text Box 17">
          <a:extLst>
            <a:ext uri="{FF2B5EF4-FFF2-40B4-BE49-F238E27FC236}">
              <a16:creationId xmlns:a16="http://schemas.microsoft.com/office/drawing/2014/main" id="{00000000-0008-0000-0400-000020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05" name="Text Box 18">
          <a:extLst>
            <a:ext uri="{FF2B5EF4-FFF2-40B4-BE49-F238E27FC236}">
              <a16:creationId xmlns:a16="http://schemas.microsoft.com/office/drawing/2014/main" id="{00000000-0008-0000-0400-000021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06" name="Text Box 19">
          <a:extLst>
            <a:ext uri="{FF2B5EF4-FFF2-40B4-BE49-F238E27FC236}">
              <a16:creationId xmlns:a16="http://schemas.microsoft.com/office/drawing/2014/main" id="{00000000-0008-0000-0400-000022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107" name="Text Box 16">
          <a:extLst>
            <a:ext uri="{FF2B5EF4-FFF2-40B4-BE49-F238E27FC236}">
              <a16:creationId xmlns:a16="http://schemas.microsoft.com/office/drawing/2014/main" id="{00000000-0008-0000-0400-000023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108" name="Text Box 17">
          <a:extLst>
            <a:ext uri="{FF2B5EF4-FFF2-40B4-BE49-F238E27FC236}">
              <a16:creationId xmlns:a16="http://schemas.microsoft.com/office/drawing/2014/main" id="{00000000-0008-0000-0400-000024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109" name="Text Box 18">
          <a:extLst>
            <a:ext uri="{FF2B5EF4-FFF2-40B4-BE49-F238E27FC236}">
              <a16:creationId xmlns:a16="http://schemas.microsoft.com/office/drawing/2014/main" id="{00000000-0008-0000-0400-000025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110" name="Text Box 19">
          <a:extLst>
            <a:ext uri="{FF2B5EF4-FFF2-40B4-BE49-F238E27FC236}">
              <a16:creationId xmlns:a16="http://schemas.microsoft.com/office/drawing/2014/main" id="{00000000-0008-0000-0400-000026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3111" name="Text Box 15">
          <a:extLst>
            <a:ext uri="{FF2B5EF4-FFF2-40B4-BE49-F238E27FC236}">
              <a16:creationId xmlns:a16="http://schemas.microsoft.com/office/drawing/2014/main" id="{00000000-0008-0000-0400-000027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12" name="Text Box 16">
          <a:extLst>
            <a:ext uri="{FF2B5EF4-FFF2-40B4-BE49-F238E27FC236}">
              <a16:creationId xmlns:a16="http://schemas.microsoft.com/office/drawing/2014/main" id="{00000000-0008-0000-0400-00002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13" name="Text Box 17">
          <a:extLst>
            <a:ext uri="{FF2B5EF4-FFF2-40B4-BE49-F238E27FC236}">
              <a16:creationId xmlns:a16="http://schemas.microsoft.com/office/drawing/2014/main" id="{00000000-0008-0000-0400-00002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14" name="Text Box 18">
          <a:extLst>
            <a:ext uri="{FF2B5EF4-FFF2-40B4-BE49-F238E27FC236}">
              <a16:creationId xmlns:a16="http://schemas.microsoft.com/office/drawing/2014/main" id="{00000000-0008-0000-0400-00002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15" name="Text Box 19">
          <a:extLst>
            <a:ext uri="{FF2B5EF4-FFF2-40B4-BE49-F238E27FC236}">
              <a16:creationId xmlns:a16="http://schemas.microsoft.com/office/drawing/2014/main" id="{00000000-0008-0000-0400-00002B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35</xdr:row>
      <xdr:rowOff>504825</xdr:rowOff>
    </xdr:from>
    <xdr:ext cx="95250" cy="442269"/>
    <xdr:sp macro="" textlink="">
      <xdr:nvSpPr>
        <xdr:cNvPr id="3116" name="Text Box 15">
          <a:extLst>
            <a:ext uri="{FF2B5EF4-FFF2-40B4-BE49-F238E27FC236}">
              <a16:creationId xmlns:a16="http://schemas.microsoft.com/office/drawing/2014/main" id="{00000000-0008-0000-0400-00002C0C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17" name="Text Box 16">
          <a:extLst>
            <a:ext uri="{FF2B5EF4-FFF2-40B4-BE49-F238E27FC236}">
              <a16:creationId xmlns:a16="http://schemas.microsoft.com/office/drawing/2014/main" id="{00000000-0008-0000-0400-00002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18" name="Text Box 17">
          <a:extLst>
            <a:ext uri="{FF2B5EF4-FFF2-40B4-BE49-F238E27FC236}">
              <a16:creationId xmlns:a16="http://schemas.microsoft.com/office/drawing/2014/main" id="{00000000-0008-0000-0400-00002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19" name="Text Box 18">
          <a:extLst>
            <a:ext uri="{FF2B5EF4-FFF2-40B4-BE49-F238E27FC236}">
              <a16:creationId xmlns:a16="http://schemas.microsoft.com/office/drawing/2014/main" id="{00000000-0008-0000-0400-00002F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0" name="Text Box 16">
          <a:extLst>
            <a:ext uri="{FF2B5EF4-FFF2-40B4-BE49-F238E27FC236}">
              <a16:creationId xmlns:a16="http://schemas.microsoft.com/office/drawing/2014/main" id="{00000000-0008-0000-0400-00003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1" name="Text Box 17">
          <a:extLst>
            <a:ext uri="{FF2B5EF4-FFF2-40B4-BE49-F238E27FC236}">
              <a16:creationId xmlns:a16="http://schemas.microsoft.com/office/drawing/2014/main" id="{00000000-0008-0000-0400-000031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2" name="Text Box 18">
          <a:extLst>
            <a:ext uri="{FF2B5EF4-FFF2-40B4-BE49-F238E27FC236}">
              <a16:creationId xmlns:a16="http://schemas.microsoft.com/office/drawing/2014/main" id="{00000000-0008-0000-0400-000032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3" name="Text Box 19">
          <a:extLst>
            <a:ext uri="{FF2B5EF4-FFF2-40B4-BE49-F238E27FC236}">
              <a16:creationId xmlns:a16="http://schemas.microsoft.com/office/drawing/2014/main" id="{00000000-0008-0000-0400-000033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4" name="Text Box 16">
          <a:extLst>
            <a:ext uri="{FF2B5EF4-FFF2-40B4-BE49-F238E27FC236}">
              <a16:creationId xmlns:a16="http://schemas.microsoft.com/office/drawing/2014/main" id="{00000000-0008-0000-0400-000034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5" name="Text Box 17">
          <a:extLst>
            <a:ext uri="{FF2B5EF4-FFF2-40B4-BE49-F238E27FC236}">
              <a16:creationId xmlns:a16="http://schemas.microsoft.com/office/drawing/2014/main" id="{00000000-0008-0000-0400-000035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26" name="Text Box 18">
          <a:extLst>
            <a:ext uri="{FF2B5EF4-FFF2-40B4-BE49-F238E27FC236}">
              <a16:creationId xmlns:a16="http://schemas.microsoft.com/office/drawing/2014/main" id="{00000000-0008-0000-0400-000036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36</xdr:row>
      <xdr:rowOff>0</xdr:rowOff>
    </xdr:from>
    <xdr:ext cx="95250" cy="213632"/>
    <xdr:sp macro="" textlink="">
      <xdr:nvSpPr>
        <xdr:cNvPr id="3127" name="Text Box 15">
          <a:extLst>
            <a:ext uri="{FF2B5EF4-FFF2-40B4-BE49-F238E27FC236}">
              <a16:creationId xmlns:a16="http://schemas.microsoft.com/office/drawing/2014/main" id="{00000000-0008-0000-0400-0000370C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28" name="Text Box 16">
          <a:extLst>
            <a:ext uri="{FF2B5EF4-FFF2-40B4-BE49-F238E27FC236}">
              <a16:creationId xmlns:a16="http://schemas.microsoft.com/office/drawing/2014/main" id="{00000000-0008-0000-0400-00003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29" name="Text Box 17">
          <a:extLst>
            <a:ext uri="{FF2B5EF4-FFF2-40B4-BE49-F238E27FC236}">
              <a16:creationId xmlns:a16="http://schemas.microsoft.com/office/drawing/2014/main" id="{00000000-0008-0000-0400-00003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30" name="Text Box 18">
          <a:extLst>
            <a:ext uri="{FF2B5EF4-FFF2-40B4-BE49-F238E27FC236}">
              <a16:creationId xmlns:a16="http://schemas.microsoft.com/office/drawing/2014/main" id="{00000000-0008-0000-0400-00003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31" name="Text Box 19">
          <a:extLst>
            <a:ext uri="{FF2B5EF4-FFF2-40B4-BE49-F238E27FC236}">
              <a16:creationId xmlns:a16="http://schemas.microsoft.com/office/drawing/2014/main" id="{00000000-0008-0000-0400-00003B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32" name="Text Box 16">
          <a:extLst>
            <a:ext uri="{FF2B5EF4-FFF2-40B4-BE49-F238E27FC236}">
              <a16:creationId xmlns:a16="http://schemas.microsoft.com/office/drawing/2014/main" id="{00000000-0008-0000-0400-00003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33" name="Text Box 17">
          <a:extLst>
            <a:ext uri="{FF2B5EF4-FFF2-40B4-BE49-F238E27FC236}">
              <a16:creationId xmlns:a16="http://schemas.microsoft.com/office/drawing/2014/main" id="{00000000-0008-0000-0400-00003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34" name="Text Box 18">
          <a:extLst>
            <a:ext uri="{FF2B5EF4-FFF2-40B4-BE49-F238E27FC236}">
              <a16:creationId xmlns:a16="http://schemas.microsoft.com/office/drawing/2014/main" id="{00000000-0008-0000-0400-00003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35" name="Text Box 19">
          <a:extLst>
            <a:ext uri="{FF2B5EF4-FFF2-40B4-BE49-F238E27FC236}">
              <a16:creationId xmlns:a16="http://schemas.microsoft.com/office/drawing/2014/main" id="{00000000-0008-0000-0400-00003F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136" name="Text Box 16">
          <a:extLst>
            <a:ext uri="{FF2B5EF4-FFF2-40B4-BE49-F238E27FC236}">
              <a16:creationId xmlns:a16="http://schemas.microsoft.com/office/drawing/2014/main" id="{00000000-0008-0000-0400-000040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137" name="Text Box 17">
          <a:extLst>
            <a:ext uri="{FF2B5EF4-FFF2-40B4-BE49-F238E27FC236}">
              <a16:creationId xmlns:a16="http://schemas.microsoft.com/office/drawing/2014/main" id="{00000000-0008-0000-0400-000041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138" name="Text Box 18">
          <a:extLst>
            <a:ext uri="{FF2B5EF4-FFF2-40B4-BE49-F238E27FC236}">
              <a16:creationId xmlns:a16="http://schemas.microsoft.com/office/drawing/2014/main" id="{00000000-0008-0000-0400-000042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3139" name="Text Box 19">
          <a:extLst>
            <a:ext uri="{FF2B5EF4-FFF2-40B4-BE49-F238E27FC236}">
              <a16:creationId xmlns:a16="http://schemas.microsoft.com/office/drawing/2014/main" id="{00000000-0008-0000-0400-000043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3140" name="Text Box 15">
          <a:extLst>
            <a:ext uri="{FF2B5EF4-FFF2-40B4-BE49-F238E27FC236}">
              <a16:creationId xmlns:a16="http://schemas.microsoft.com/office/drawing/2014/main" id="{00000000-0008-0000-0400-000044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41" name="Text Box 16">
          <a:extLst>
            <a:ext uri="{FF2B5EF4-FFF2-40B4-BE49-F238E27FC236}">
              <a16:creationId xmlns:a16="http://schemas.microsoft.com/office/drawing/2014/main" id="{00000000-0008-0000-0400-000045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42" name="Text Box 17">
          <a:extLst>
            <a:ext uri="{FF2B5EF4-FFF2-40B4-BE49-F238E27FC236}">
              <a16:creationId xmlns:a16="http://schemas.microsoft.com/office/drawing/2014/main" id="{00000000-0008-0000-0400-00004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43" name="Text Box 18">
          <a:extLst>
            <a:ext uri="{FF2B5EF4-FFF2-40B4-BE49-F238E27FC236}">
              <a16:creationId xmlns:a16="http://schemas.microsoft.com/office/drawing/2014/main" id="{00000000-0008-0000-0400-00004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171450"/>
    <xdr:sp macro="" textlink="">
      <xdr:nvSpPr>
        <xdr:cNvPr id="3144" name="Text Box 19">
          <a:extLst>
            <a:ext uri="{FF2B5EF4-FFF2-40B4-BE49-F238E27FC236}">
              <a16:creationId xmlns:a16="http://schemas.microsoft.com/office/drawing/2014/main" id="{00000000-0008-0000-0400-00004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45" name="Text Box 16">
          <a:extLst>
            <a:ext uri="{FF2B5EF4-FFF2-40B4-BE49-F238E27FC236}">
              <a16:creationId xmlns:a16="http://schemas.microsoft.com/office/drawing/2014/main" id="{00000000-0008-0000-0400-000049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3146" name="Text Box 17">
          <a:extLst>
            <a:ext uri="{FF2B5EF4-FFF2-40B4-BE49-F238E27FC236}">
              <a16:creationId xmlns:a16="http://schemas.microsoft.com/office/drawing/2014/main" id="{00000000-0008-0000-0400-00004A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36</xdr:row>
      <xdr:rowOff>0</xdr:rowOff>
    </xdr:from>
    <xdr:ext cx="95250" cy="171450"/>
    <xdr:sp macro="" textlink="">
      <xdr:nvSpPr>
        <xdr:cNvPr id="3147" name="Text Box 18">
          <a:extLst>
            <a:ext uri="{FF2B5EF4-FFF2-40B4-BE49-F238E27FC236}">
              <a16:creationId xmlns:a16="http://schemas.microsoft.com/office/drawing/2014/main" id="{00000000-0008-0000-0400-00004B0C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48" name="Text Box 16">
          <a:extLst>
            <a:ext uri="{FF2B5EF4-FFF2-40B4-BE49-F238E27FC236}">
              <a16:creationId xmlns:a16="http://schemas.microsoft.com/office/drawing/2014/main" id="{00000000-0008-0000-0400-00004C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49" name="Text Box 17">
          <a:extLst>
            <a:ext uri="{FF2B5EF4-FFF2-40B4-BE49-F238E27FC236}">
              <a16:creationId xmlns:a16="http://schemas.microsoft.com/office/drawing/2014/main" id="{00000000-0008-0000-0400-00004D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50" name="Text Box 18">
          <a:extLst>
            <a:ext uri="{FF2B5EF4-FFF2-40B4-BE49-F238E27FC236}">
              <a16:creationId xmlns:a16="http://schemas.microsoft.com/office/drawing/2014/main" id="{00000000-0008-0000-0400-00004E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51" name="Text Box 19">
          <a:extLst>
            <a:ext uri="{FF2B5EF4-FFF2-40B4-BE49-F238E27FC236}">
              <a16:creationId xmlns:a16="http://schemas.microsoft.com/office/drawing/2014/main" id="{00000000-0008-0000-0400-00004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3152" name="Text Box 16">
          <a:extLst>
            <a:ext uri="{FF2B5EF4-FFF2-40B4-BE49-F238E27FC236}">
              <a16:creationId xmlns:a16="http://schemas.microsoft.com/office/drawing/2014/main" id="{00000000-0008-0000-0400-00005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36</xdr:row>
      <xdr:rowOff>0</xdr:rowOff>
    </xdr:from>
    <xdr:ext cx="95250" cy="213632"/>
    <xdr:sp macro="" textlink="">
      <xdr:nvSpPr>
        <xdr:cNvPr id="3153" name="Text Box 15">
          <a:extLst>
            <a:ext uri="{FF2B5EF4-FFF2-40B4-BE49-F238E27FC236}">
              <a16:creationId xmlns:a16="http://schemas.microsoft.com/office/drawing/2014/main" id="{00000000-0008-0000-0400-0000510C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48496"/>
    <xdr:sp macro="" textlink="">
      <xdr:nvSpPr>
        <xdr:cNvPr id="3154" name="Text Box 15">
          <a:extLst>
            <a:ext uri="{FF2B5EF4-FFF2-40B4-BE49-F238E27FC236}">
              <a16:creationId xmlns:a16="http://schemas.microsoft.com/office/drawing/2014/main" id="{00000000-0008-0000-0400-0000520C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3155" name="Text Box 15">
          <a:extLst>
            <a:ext uri="{FF2B5EF4-FFF2-40B4-BE49-F238E27FC236}">
              <a16:creationId xmlns:a16="http://schemas.microsoft.com/office/drawing/2014/main" id="{00000000-0008-0000-0400-0000530C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442269"/>
    <xdr:sp macro="" textlink="">
      <xdr:nvSpPr>
        <xdr:cNvPr id="3156" name="Text Box 15">
          <a:extLst>
            <a:ext uri="{FF2B5EF4-FFF2-40B4-BE49-F238E27FC236}">
              <a16:creationId xmlns:a16="http://schemas.microsoft.com/office/drawing/2014/main" id="{00000000-0008-0000-0400-0000540C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213632"/>
    <xdr:sp macro="" textlink="">
      <xdr:nvSpPr>
        <xdr:cNvPr id="3157" name="Text Box 15">
          <a:extLst>
            <a:ext uri="{FF2B5EF4-FFF2-40B4-BE49-F238E27FC236}">
              <a16:creationId xmlns:a16="http://schemas.microsoft.com/office/drawing/2014/main" id="{00000000-0008-0000-0400-0000550C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44331"/>
    <xdr:sp macro="" textlink="">
      <xdr:nvSpPr>
        <xdr:cNvPr id="3158" name="Text Box 15">
          <a:extLst>
            <a:ext uri="{FF2B5EF4-FFF2-40B4-BE49-F238E27FC236}">
              <a16:creationId xmlns:a16="http://schemas.microsoft.com/office/drawing/2014/main" id="{00000000-0008-0000-0400-0000560C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36</xdr:row>
      <xdr:rowOff>0</xdr:rowOff>
    </xdr:from>
    <xdr:ext cx="95250" cy="213632"/>
    <xdr:sp macro="" textlink="">
      <xdr:nvSpPr>
        <xdr:cNvPr id="3159" name="Text Box 15">
          <a:extLst>
            <a:ext uri="{FF2B5EF4-FFF2-40B4-BE49-F238E27FC236}">
              <a16:creationId xmlns:a16="http://schemas.microsoft.com/office/drawing/2014/main" id="{00000000-0008-0000-0400-0000570C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60" name="Text Box 16">
          <a:extLst>
            <a:ext uri="{FF2B5EF4-FFF2-40B4-BE49-F238E27FC236}">
              <a16:creationId xmlns:a16="http://schemas.microsoft.com/office/drawing/2014/main" id="{00000000-0008-0000-0400-00005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61" name="Text Box 17">
          <a:extLst>
            <a:ext uri="{FF2B5EF4-FFF2-40B4-BE49-F238E27FC236}">
              <a16:creationId xmlns:a16="http://schemas.microsoft.com/office/drawing/2014/main" id="{00000000-0008-0000-0400-00005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62" name="Text Box 18">
          <a:extLst>
            <a:ext uri="{FF2B5EF4-FFF2-40B4-BE49-F238E27FC236}">
              <a16:creationId xmlns:a16="http://schemas.microsoft.com/office/drawing/2014/main" id="{00000000-0008-0000-0400-00005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63" name="Text Box 19">
          <a:extLst>
            <a:ext uri="{FF2B5EF4-FFF2-40B4-BE49-F238E27FC236}">
              <a16:creationId xmlns:a16="http://schemas.microsoft.com/office/drawing/2014/main" id="{00000000-0008-0000-0400-00005B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64" name="Text Box 16">
          <a:extLst>
            <a:ext uri="{FF2B5EF4-FFF2-40B4-BE49-F238E27FC236}">
              <a16:creationId xmlns:a16="http://schemas.microsoft.com/office/drawing/2014/main" id="{00000000-0008-0000-0400-00005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65" name="Text Box 17">
          <a:extLst>
            <a:ext uri="{FF2B5EF4-FFF2-40B4-BE49-F238E27FC236}">
              <a16:creationId xmlns:a16="http://schemas.microsoft.com/office/drawing/2014/main" id="{00000000-0008-0000-0400-00005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66" name="Text Box 18">
          <a:extLst>
            <a:ext uri="{FF2B5EF4-FFF2-40B4-BE49-F238E27FC236}">
              <a16:creationId xmlns:a16="http://schemas.microsoft.com/office/drawing/2014/main" id="{00000000-0008-0000-0400-00005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67" name="Text Box 19">
          <a:extLst>
            <a:ext uri="{FF2B5EF4-FFF2-40B4-BE49-F238E27FC236}">
              <a16:creationId xmlns:a16="http://schemas.microsoft.com/office/drawing/2014/main" id="{00000000-0008-0000-0400-00005F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168" name="Text Box 16">
          <a:extLst>
            <a:ext uri="{FF2B5EF4-FFF2-40B4-BE49-F238E27FC236}">
              <a16:creationId xmlns:a16="http://schemas.microsoft.com/office/drawing/2014/main" id="{00000000-0008-0000-0400-000060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169" name="Text Box 17">
          <a:extLst>
            <a:ext uri="{FF2B5EF4-FFF2-40B4-BE49-F238E27FC236}">
              <a16:creationId xmlns:a16="http://schemas.microsoft.com/office/drawing/2014/main" id="{00000000-0008-0000-0400-000061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170" name="Text Box 18">
          <a:extLst>
            <a:ext uri="{FF2B5EF4-FFF2-40B4-BE49-F238E27FC236}">
              <a16:creationId xmlns:a16="http://schemas.microsoft.com/office/drawing/2014/main" id="{00000000-0008-0000-0400-000062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171" name="Text Box 19">
          <a:extLst>
            <a:ext uri="{FF2B5EF4-FFF2-40B4-BE49-F238E27FC236}">
              <a16:creationId xmlns:a16="http://schemas.microsoft.com/office/drawing/2014/main" id="{00000000-0008-0000-0400-000063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3172" name="Text Box 15">
          <a:extLst>
            <a:ext uri="{FF2B5EF4-FFF2-40B4-BE49-F238E27FC236}">
              <a16:creationId xmlns:a16="http://schemas.microsoft.com/office/drawing/2014/main" id="{00000000-0008-0000-0400-000064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73" name="Text Box 16">
          <a:extLst>
            <a:ext uri="{FF2B5EF4-FFF2-40B4-BE49-F238E27FC236}">
              <a16:creationId xmlns:a16="http://schemas.microsoft.com/office/drawing/2014/main" id="{00000000-0008-0000-0400-000065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74" name="Text Box 17">
          <a:extLst>
            <a:ext uri="{FF2B5EF4-FFF2-40B4-BE49-F238E27FC236}">
              <a16:creationId xmlns:a16="http://schemas.microsoft.com/office/drawing/2014/main" id="{00000000-0008-0000-0400-00006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75" name="Text Box 18">
          <a:extLst>
            <a:ext uri="{FF2B5EF4-FFF2-40B4-BE49-F238E27FC236}">
              <a16:creationId xmlns:a16="http://schemas.microsoft.com/office/drawing/2014/main" id="{00000000-0008-0000-0400-00006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76" name="Text Box 19">
          <a:extLst>
            <a:ext uri="{FF2B5EF4-FFF2-40B4-BE49-F238E27FC236}">
              <a16:creationId xmlns:a16="http://schemas.microsoft.com/office/drawing/2014/main" id="{00000000-0008-0000-0400-00006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77" name="Text Box 16">
          <a:extLst>
            <a:ext uri="{FF2B5EF4-FFF2-40B4-BE49-F238E27FC236}">
              <a16:creationId xmlns:a16="http://schemas.microsoft.com/office/drawing/2014/main" id="{00000000-0008-0000-0400-000069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78" name="Text Box 17">
          <a:extLst>
            <a:ext uri="{FF2B5EF4-FFF2-40B4-BE49-F238E27FC236}">
              <a16:creationId xmlns:a16="http://schemas.microsoft.com/office/drawing/2014/main" id="{00000000-0008-0000-0400-00006A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79" name="Text Box 18">
          <a:extLst>
            <a:ext uri="{FF2B5EF4-FFF2-40B4-BE49-F238E27FC236}">
              <a16:creationId xmlns:a16="http://schemas.microsoft.com/office/drawing/2014/main" id="{00000000-0008-0000-0400-00006B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0" name="Text Box 16">
          <a:extLst>
            <a:ext uri="{FF2B5EF4-FFF2-40B4-BE49-F238E27FC236}">
              <a16:creationId xmlns:a16="http://schemas.microsoft.com/office/drawing/2014/main" id="{00000000-0008-0000-0400-00006C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1" name="Text Box 17">
          <a:extLst>
            <a:ext uri="{FF2B5EF4-FFF2-40B4-BE49-F238E27FC236}">
              <a16:creationId xmlns:a16="http://schemas.microsoft.com/office/drawing/2014/main" id="{00000000-0008-0000-0400-00006D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2" name="Text Box 18">
          <a:extLst>
            <a:ext uri="{FF2B5EF4-FFF2-40B4-BE49-F238E27FC236}">
              <a16:creationId xmlns:a16="http://schemas.microsoft.com/office/drawing/2014/main" id="{00000000-0008-0000-0400-00006E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3" name="Text Box 19">
          <a:extLst>
            <a:ext uri="{FF2B5EF4-FFF2-40B4-BE49-F238E27FC236}">
              <a16:creationId xmlns:a16="http://schemas.microsoft.com/office/drawing/2014/main" id="{00000000-0008-0000-0400-00006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4" name="Text Box 16">
          <a:extLst>
            <a:ext uri="{FF2B5EF4-FFF2-40B4-BE49-F238E27FC236}">
              <a16:creationId xmlns:a16="http://schemas.microsoft.com/office/drawing/2014/main" id="{00000000-0008-0000-0400-00007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5" name="Text Box 17">
          <a:extLst>
            <a:ext uri="{FF2B5EF4-FFF2-40B4-BE49-F238E27FC236}">
              <a16:creationId xmlns:a16="http://schemas.microsoft.com/office/drawing/2014/main" id="{00000000-0008-0000-0400-000071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6" name="Text Box 18">
          <a:extLst>
            <a:ext uri="{FF2B5EF4-FFF2-40B4-BE49-F238E27FC236}">
              <a16:creationId xmlns:a16="http://schemas.microsoft.com/office/drawing/2014/main" id="{00000000-0008-0000-0400-000072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187" name="Text Box 19">
          <a:extLst>
            <a:ext uri="{FF2B5EF4-FFF2-40B4-BE49-F238E27FC236}">
              <a16:creationId xmlns:a16="http://schemas.microsoft.com/office/drawing/2014/main" id="{00000000-0008-0000-0400-000073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56743"/>
    <xdr:sp macro="" textlink="">
      <xdr:nvSpPr>
        <xdr:cNvPr id="3188" name="Text Box 15">
          <a:extLst>
            <a:ext uri="{FF2B5EF4-FFF2-40B4-BE49-F238E27FC236}">
              <a16:creationId xmlns:a16="http://schemas.microsoft.com/office/drawing/2014/main" id="{00000000-0008-0000-0400-0000740C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3189" name="Text Box 15">
          <a:extLst>
            <a:ext uri="{FF2B5EF4-FFF2-40B4-BE49-F238E27FC236}">
              <a16:creationId xmlns:a16="http://schemas.microsoft.com/office/drawing/2014/main" id="{00000000-0008-0000-0400-0000750C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442269"/>
    <xdr:sp macro="" textlink="">
      <xdr:nvSpPr>
        <xdr:cNvPr id="3190" name="Text Box 15">
          <a:extLst>
            <a:ext uri="{FF2B5EF4-FFF2-40B4-BE49-F238E27FC236}">
              <a16:creationId xmlns:a16="http://schemas.microsoft.com/office/drawing/2014/main" id="{00000000-0008-0000-0400-0000760C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213632"/>
    <xdr:sp macro="" textlink="">
      <xdr:nvSpPr>
        <xdr:cNvPr id="3191" name="Text Box 15">
          <a:extLst>
            <a:ext uri="{FF2B5EF4-FFF2-40B4-BE49-F238E27FC236}">
              <a16:creationId xmlns:a16="http://schemas.microsoft.com/office/drawing/2014/main" id="{00000000-0008-0000-0400-0000770C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0</xdr:rowOff>
    </xdr:from>
    <xdr:ext cx="95250" cy="444331"/>
    <xdr:sp macro="" textlink="">
      <xdr:nvSpPr>
        <xdr:cNvPr id="3192" name="Text Box 15">
          <a:extLst>
            <a:ext uri="{FF2B5EF4-FFF2-40B4-BE49-F238E27FC236}">
              <a16:creationId xmlns:a16="http://schemas.microsoft.com/office/drawing/2014/main" id="{00000000-0008-0000-0400-0000780C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213632"/>
    <xdr:sp macro="" textlink="">
      <xdr:nvSpPr>
        <xdr:cNvPr id="3193" name="Text Box 15">
          <a:extLst>
            <a:ext uri="{FF2B5EF4-FFF2-40B4-BE49-F238E27FC236}">
              <a16:creationId xmlns:a16="http://schemas.microsoft.com/office/drawing/2014/main" id="{00000000-0008-0000-0400-0000790C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94" name="Text Box 16">
          <a:extLst>
            <a:ext uri="{FF2B5EF4-FFF2-40B4-BE49-F238E27FC236}">
              <a16:creationId xmlns:a16="http://schemas.microsoft.com/office/drawing/2014/main" id="{00000000-0008-0000-0400-00007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95" name="Text Box 17">
          <a:extLst>
            <a:ext uri="{FF2B5EF4-FFF2-40B4-BE49-F238E27FC236}">
              <a16:creationId xmlns:a16="http://schemas.microsoft.com/office/drawing/2014/main" id="{00000000-0008-0000-0400-00007B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96" name="Text Box 18">
          <a:extLst>
            <a:ext uri="{FF2B5EF4-FFF2-40B4-BE49-F238E27FC236}">
              <a16:creationId xmlns:a16="http://schemas.microsoft.com/office/drawing/2014/main" id="{00000000-0008-0000-0400-00007C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197" name="Text Box 19">
          <a:extLst>
            <a:ext uri="{FF2B5EF4-FFF2-40B4-BE49-F238E27FC236}">
              <a16:creationId xmlns:a16="http://schemas.microsoft.com/office/drawing/2014/main" id="{00000000-0008-0000-0400-00007D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98" name="Text Box 16">
          <a:extLst>
            <a:ext uri="{FF2B5EF4-FFF2-40B4-BE49-F238E27FC236}">
              <a16:creationId xmlns:a16="http://schemas.microsoft.com/office/drawing/2014/main" id="{00000000-0008-0000-0400-00007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199" name="Text Box 17">
          <a:extLst>
            <a:ext uri="{FF2B5EF4-FFF2-40B4-BE49-F238E27FC236}">
              <a16:creationId xmlns:a16="http://schemas.microsoft.com/office/drawing/2014/main" id="{00000000-0008-0000-0400-00007F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00" name="Text Box 18">
          <a:extLst>
            <a:ext uri="{FF2B5EF4-FFF2-40B4-BE49-F238E27FC236}">
              <a16:creationId xmlns:a16="http://schemas.microsoft.com/office/drawing/2014/main" id="{00000000-0008-0000-0400-000080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01" name="Text Box 19">
          <a:extLst>
            <a:ext uri="{FF2B5EF4-FFF2-40B4-BE49-F238E27FC236}">
              <a16:creationId xmlns:a16="http://schemas.microsoft.com/office/drawing/2014/main" id="{00000000-0008-0000-0400-000081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202" name="Text Box 16">
          <a:extLst>
            <a:ext uri="{FF2B5EF4-FFF2-40B4-BE49-F238E27FC236}">
              <a16:creationId xmlns:a16="http://schemas.microsoft.com/office/drawing/2014/main" id="{00000000-0008-0000-0400-000082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203" name="Text Box 17">
          <a:extLst>
            <a:ext uri="{FF2B5EF4-FFF2-40B4-BE49-F238E27FC236}">
              <a16:creationId xmlns:a16="http://schemas.microsoft.com/office/drawing/2014/main" id="{00000000-0008-0000-0400-000083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204" name="Text Box 18">
          <a:extLst>
            <a:ext uri="{FF2B5EF4-FFF2-40B4-BE49-F238E27FC236}">
              <a16:creationId xmlns:a16="http://schemas.microsoft.com/office/drawing/2014/main" id="{00000000-0008-0000-0400-000084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3205" name="Text Box 19">
          <a:extLst>
            <a:ext uri="{FF2B5EF4-FFF2-40B4-BE49-F238E27FC236}">
              <a16:creationId xmlns:a16="http://schemas.microsoft.com/office/drawing/2014/main" id="{00000000-0008-0000-0400-000085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3206" name="Text Box 15">
          <a:extLst>
            <a:ext uri="{FF2B5EF4-FFF2-40B4-BE49-F238E27FC236}">
              <a16:creationId xmlns:a16="http://schemas.microsoft.com/office/drawing/2014/main" id="{00000000-0008-0000-0400-000086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07" name="Text Box 16">
          <a:extLst>
            <a:ext uri="{FF2B5EF4-FFF2-40B4-BE49-F238E27FC236}">
              <a16:creationId xmlns:a16="http://schemas.microsoft.com/office/drawing/2014/main" id="{00000000-0008-0000-0400-00008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08" name="Text Box 17">
          <a:extLst>
            <a:ext uri="{FF2B5EF4-FFF2-40B4-BE49-F238E27FC236}">
              <a16:creationId xmlns:a16="http://schemas.microsoft.com/office/drawing/2014/main" id="{00000000-0008-0000-0400-00008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09" name="Text Box 18">
          <a:extLst>
            <a:ext uri="{FF2B5EF4-FFF2-40B4-BE49-F238E27FC236}">
              <a16:creationId xmlns:a16="http://schemas.microsoft.com/office/drawing/2014/main" id="{00000000-0008-0000-0400-00008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10" name="Text Box 19">
          <a:extLst>
            <a:ext uri="{FF2B5EF4-FFF2-40B4-BE49-F238E27FC236}">
              <a16:creationId xmlns:a16="http://schemas.microsoft.com/office/drawing/2014/main" id="{00000000-0008-0000-0400-00008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3211" name="Text Box 15">
          <a:extLst>
            <a:ext uri="{FF2B5EF4-FFF2-40B4-BE49-F238E27FC236}">
              <a16:creationId xmlns:a16="http://schemas.microsoft.com/office/drawing/2014/main" id="{00000000-0008-0000-0400-00008B0C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12" name="Text Box 16">
          <a:extLst>
            <a:ext uri="{FF2B5EF4-FFF2-40B4-BE49-F238E27FC236}">
              <a16:creationId xmlns:a16="http://schemas.microsoft.com/office/drawing/2014/main" id="{00000000-0008-0000-0400-00008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13" name="Text Box 17">
          <a:extLst>
            <a:ext uri="{FF2B5EF4-FFF2-40B4-BE49-F238E27FC236}">
              <a16:creationId xmlns:a16="http://schemas.microsoft.com/office/drawing/2014/main" id="{00000000-0008-0000-0400-00008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14" name="Text Box 18">
          <a:extLst>
            <a:ext uri="{FF2B5EF4-FFF2-40B4-BE49-F238E27FC236}">
              <a16:creationId xmlns:a16="http://schemas.microsoft.com/office/drawing/2014/main" id="{00000000-0008-0000-0400-00008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15" name="Text Box 16">
          <a:extLst>
            <a:ext uri="{FF2B5EF4-FFF2-40B4-BE49-F238E27FC236}">
              <a16:creationId xmlns:a16="http://schemas.microsoft.com/office/drawing/2014/main" id="{00000000-0008-0000-0400-00008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16" name="Text Box 17">
          <a:extLst>
            <a:ext uri="{FF2B5EF4-FFF2-40B4-BE49-F238E27FC236}">
              <a16:creationId xmlns:a16="http://schemas.microsoft.com/office/drawing/2014/main" id="{00000000-0008-0000-0400-00009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17" name="Text Box 18">
          <a:extLst>
            <a:ext uri="{FF2B5EF4-FFF2-40B4-BE49-F238E27FC236}">
              <a16:creationId xmlns:a16="http://schemas.microsoft.com/office/drawing/2014/main" id="{00000000-0008-0000-0400-000091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18" name="Text Box 19">
          <a:extLst>
            <a:ext uri="{FF2B5EF4-FFF2-40B4-BE49-F238E27FC236}">
              <a16:creationId xmlns:a16="http://schemas.microsoft.com/office/drawing/2014/main" id="{00000000-0008-0000-0400-000092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19" name="Text Box 16">
          <a:extLst>
            <a:ext uri="{FF2B5EF4-FFF2-40B4-BE49-F238E27FC236}">
              <a16:creationId xmlns:a16="http://schemas.microsoft.com/office/drawing/2014/main" id="{00000000-0008-0000-0400-000093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20" name="Text Box 17">
          <a:extLst>
            <a:ext uri="{FF2B5EF4-FFF2-40B4-BE49-F238E27FC236}">
              <a16:creationId xmlns:a16="http://schemas.microsoft.com/office/drawing/2014/main" id="{00000000-0008-0000-0400-000094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21" name="Text Box 18">
          <a:extLst>
            <a:ext uri="{FF2B5EF4-FFF2-40B4-BE49-F238E27FC236}">
              <a16:creationId xmlns:a16="http://schemas.microsoft.com/office/drawing/2014/main" id="{00000000-0008-0000-0400-000095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39</xdr:row>
      <xdr:rowOff>170392</xdr:rowOff>
    </xdr:from>
    <xdr:ext cx="95250" cy="213632"/>
    <xdr:sp macro="" textlink="">
      <xdr:nvSpPr>
        <xdr:cNvPr id="3222" name="Text Box 15">
          <a:extLst>
            <a:ext uri="{FF2B5EF4-FFF2-40B4-BE49-F238E27FC236}">
              <a16:creationId xmlns:a16="http://schemas.microsoft.com/office/drawing/2014/main" id="{00000000-0008-0000-0400-0000960C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23" name="Text Box 16">
          <a:extLst>
            <a:ext uri="{FF2B5EF4-FFF2-40B4-BE49-F238E27FC236}">
              <a16:creationId xmlns:a16="http://schemas.microsoft.com/office/drawing/2014/main" id="{00000000-0008-0000-0400-00009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24" name="Text Box 17">
          <a:extLst>
            <a:ext uri="{FF2B5EF4-FFF2-40B4-BE49-F238E27FC236}">
              <a16:creationId xmlns:a16="http://schemas.microsoft.com/office/drawing/2014/main" id="{00000000-0008-0000-0400-00009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25" name="Text Box 18">
          <a:extLst>
            <a:ext uri="{FF2B5EF4-FFF2-40B4-BE49-F238E27FC236}">
              <a16:creationId xmlns:a16="http://schemas.microsoft.com/office/drawing/2014/main" id="{00000000-0008-0000-0400-00009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26" name="Text Box 19">
          <a:extLst>
            <a:ext uri="{FF2B5EF4-FFF2-40B4-BE49-F238E27FC236}">
              <a16:creationId xmlns:a16="http://schemas.microsoft.com/office/drawing/2014/main" id="{00000000-0008-0000-0400-00009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27" name="Text Box 16">
          <a:extLst>
            <a:ext uri="{FF2B5EF4-FFF2-40B4-BE49-F238E27FC236}">
              <a16:creationId xmlns:a16="http://schemas.microsoft.com/office/drawing/2014/main" id="{00000000-0008-0000-0400-00009B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28" name="Text Box 17">
          <a:extLst>
            <a:ext uri="{FF2B5EF4-FFF2-40B4-BE49-F238E27FC236}">
              <a16:creationId xmlns:a16="http://schemas.microsoft.com/office/drawing/2014/main" id="{00000000-0008-0000-0400-00009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29" name="Text Box 18">
          <a:extLst>
            <a:ext uri="{FF2B5EF4-FFF2-40B4-BE49-F238E27FC236}">
              <a16:creationId xmlns:a16="http://schemas.microsoft.com/office/drawing/2014/main" id="{00000000-0008-0000-0400-00009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30" name="Text Box 19">
          <a:extLst>
            <a:ext uri="{FF2B5EF4-FFF2-40B4-BE49-F238E27FC236}">
              <a16:creationId xmlns:a16="http://schemas.microsoft.com/office/drawing/2014/main" id="{00000000-0008-0000-0400-00009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231" name="Text Box 16">
          <a:extLst>
            <a:ext uri="{FF2B5EF4-FFF2-40B4-BE49-F238E27FC236}">
              <a16:creationId xmlns:a16="http://schemas.microsoft.com/office/drawing/2014/main" id="{00000000-0008-0000-0400-00009F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232" name="Text Box 17">
          <a:extLst>
            <a:ext uri="{FF2B5EF4-FFF2-40B4-BE49-F238E27FC236}">
              <a16:creationId xmlns:a16="http://schemas.microsoft.com/office/drawing/2014/main" id="{00000000-0008-0000-0400-0000A0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233" name="Text Box 18">
          <a:extLst>
            <a:ext uri="{FF2B5EF4-FFF2-40B4-BE49-F238E27FC236}">
              <a16:creationId xmlns:a16="http://schemas.microsoft.com/office/drawing/2014/main" id="{00000000-0008-0000-0400-0000A1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3234" name="Text Box 19">
          <a:extLst>
            <a:ext uri="{FF2B5EF4-FFF2-40B4-BE49-F238E27FC236}">
              <a16:creationId xmlns:a16="http://schemas.microsoft.com/office/drawing/2014/main" id="{00000000-0008-0000-0400-0000A2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3235" name="Text Box 15">
          <a:extLst>
            <a:ext uri="{FF2B5EF4-FFF2-40B4-BE49-F238E27FC236}">
              <a16:creationId xmlns:a16="http://schemas.microsoft.com/office/drawing/2014/main" id="{00000000-0008-0000-0400-0000A3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36" name="Text Box 16">
          <a:extLst>
            <a:ext uri="{FF2B5EF4-FFF2-40B4-BE49-F238E27FC236}">
              <a16:creationId xmlns:a16="http://schemas.microsoft.com/office/drawing/2014/main" id="{00000000-0008-0000-0400-0000A4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37" name="Text Box 17">
          <a:extLst>
            <a:ext uri="{FF2B5EF4-FFF2-40B4-BE49-F238E27FC236}">
              <a16:creationId xmlns:a16="http://schemas.microsoft.com/office/drawing/2014/main" id="{00000000-0008-0000-0400-0000A5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38" name="Text Box 18">
          <a:extLst>
            <a:ext uri="{FF2B5EF4-FFF2-40B4-BE49-F238E27FC236}">
              <a16:creationId xmlns:a16="http://schemas.microsoft.com/office/drawing/2014/main" id="{00000000-0008-0000-0400-0000A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0</xdr:rowOff>
    </xdr:from>
    <xdr:ext cx="95250" cy="171450"/>
    <xdr:sp macro="" textlink="">
      <xdr:nvSpPr>
        <xdr:cNvPr id="3239" name="Text Box 19">
          <a:extLst>
            <a:ext uri="{FF2B5EF4-FFF2-40B4-BE49-F238E27FC236}">
              <a16:creationId xmlns:a16="http://schemas.microsoft.com/office/drawing/2014/main" id="{00000000-0008-0000-0400-0000A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40" name="Text Box 16">
          <a:extLst>
            <a:ext uri="{FF2B5EF4-FFF2-40B4-BE49-F238E27FC236}">
              <a16:creationId xmlns:a16="http://schemas.microsoft.com/office/drawing/2014/main" id="{00000000-0008-0000-0400-0000A8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0</xdr:rowOff>
    </xdr:from>
    <xdr:ext cx="95250" cy="171450"/>
    <xdr:sp macro="" textlink="">
      <xdr:nvSpPr>
        <xdr:cNvPr id="3241" name="Text Box 17">
          <a:extLst>
            <a:ext uri="{FF2B5EF4-FFF2-40B4-BE49-F238E27FC236}">
              <a16:creationId xmlns:a16="http://schemas.microsoft.com/office/drawing/2014/main" id="{00000000-0008-0000-0400-0000A9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39</xdr:row>
      <xdr:rowOff>15875</xdr:rowOff>
    </xdr:from>
    <xdr:ext cx="95250" cy="171450"/>
    <xdr:sp macro="" textlink="">
      <xdr:nvSpPr>
        <xdr:cNvPr id="3242" name="Text Box 18">
          <a:extLst>
            <a:ext uri="{FF2B5EF4-FFF2-40B4-BE49-F238E27FC236}">
              <a16:creationId xmlns:a16="http://schemas.microsoft.com/office/drawing/2014/main" id="{00000000-0008-0000-0400-0000AA0C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43" name="Text Box 16">
          <a:extLst>
            <a:ext uri="{FF2B5EF4-FFF2-40B4-BE49-F238E27FC236}">
              <a16:creationId xmlns:a16="http://schemas.microsoft.com/office/drawing/2014/main" id="{00000000-0008-0000-0400-0000AB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44" name="Text Box 17">
          <a:extLst>
            <a:ext uri="{FF2B5EF4-FFF2-40B4-BE49-F238E27FC236}">
              <a16:creationId xmlns:a16="http://schemas.microsoft.com/office/drawing/2014/main" id="{00000000-0008-0000-0400-0000AC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45" name="Text Box 18">
          <a:extLst>
            <a:ext uri="{FF2B5EF4-FFF2-40B4-BE49-F238E27FC236}">
              <a16:creationId xmlns:a16="http://schemas.microsoft.com/office/drawing/2014/main" id="{00000000-0008-0000-0400-0000AD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46" name="Text Box 19">
          <a:extLst>
            <a:ext uri="{FF2B5EF4-FFF2-40B4-BE49-F238E27FC236}">
              <a16:creationId xmlns:a16="http://schemas.microsoft.com/office/drawing/2014/main" id="{00000000-0008-0000-0400-0000AE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39</xdr:row>
      <xdr:rowOff>0</xdr:rowOff>
    </xdr:from>
    <xdr:ext cx="95250" cy="171450"/>
    <xdr:sp macro="" textlink="">
      <xdr:nvSpPr>
        <xdr:cNvPr id="3247" name="Text Box 16">
          <a:extLst>
            <a:ext uri="{FF2B5EF4-FFF2-40B4-BE49-F238E27FC236}">
              <a16:creationId xmlns:a16="http://schemas.microsoft.com/office/drawing/2014/main" id="{00000000-0008-0000-0400-0000A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39</xdr:row>
      <xdr:rowOff>170392</xdr:rowOff>
    </xdr:from>
    <xdr:ext cx="95250" cy="213632"/>
    <xdr:sp macro="" textlink="">
      <xdr:nvSpPr>
        <xdr:cNvPr id="3248" name="Text Box 15">
          <a:extLst>
            <a:ext uri="{FF2B5EF4-FFF2-40B4-BE49-F238E27FC236}">
              <a16:creationId xmlns:a16="http://schemas.microsoft.com/office/drawing/2014/main" id="{00000000-0008-0000-0400-0000B00C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8496"/>
    <xdr:sp macro="" textlink="">
      <xdr:nvSpPr>
        <xdr:cNvPr id="3249" name="Text Box 15">
          <a:extLst>
            <a:ext uri="{FF2B5EF4-FFF2-40B4-BE49-F238E27FC236}">
              <a16:creationId xmlns:a16="http://schemas.microsoft.com/office/drawing/2014/main" id="{00000000-0008-0000-0400-0000B10C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3250" name="Text Box 15">
          <a:extLst>
            <a:ext uri="{FF2B5EF4-FFF2-40B4-BE49-F238E27FC236}">
              <a16:creationId xmlns:a16="http://schemas.microsoft.com/office/drawing/2014/main" id="{00000000-0008-0000-0400-0000B20C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3251" name="Text Box 15">
          <a:extLst>
            <a:ext uri="{FF2B5EF4-FFF2-40B4-BE49-F238E27FC236}">
              <a16:creationId xmlns:a16="http://schemas.microsoft.com/office/drawing/2014/main" id="{00000000-0008-0000-0400-0000B30C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213632"/>
    <xdr:sp macro="" textlink="">
      <xdr:nvSpPr>
        <xdr:cNvPr id="3252" name="Text Box 15">
          <a:extLst>
            <a:ext uri="{FF2B5EF4-FFF2-40B4-BE49-F238E27FC236}">
              <a16:creationId xmlns:a16="http://schemas.microsoft.com/office/drawing/2014/main" id="{00000000-0008-0000-0400-0000B40C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331"/>
    <xdr:sp macro="" textlink="">
      <xdr:nvSpPr>
        <xdr:cNvPr id="3253" name="Text Box 15">
          <a:extLst>
            <a:ext uri="{FF2B5EF4-FFF2-40B4-BE49-F238E27FC236}">
              <a16:creationId xmlns:a16="http://schemas.microsoft.com/office/drawing/2014/main" id="{00000000-0008-0000-0400-0000B50C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39</xdr:row>
      <xdr:rowOff>170392</xdr:rowOff>
    </xdr:from>
    <xdr:ext cx="95250" cy="213632"/>
    <xdr:sp macro="" textlink="">
      <xdr:nvSpPr>
        <xdr:cNvPr id="3254" name="Text Box 15">
          <a:extLst>
            <a:ext uri="{FF2B5EF4-FFF2-40B4-BE49-F238E27FC236}">
              <a16:creationId xmlns:a16="http://schemas.microsoft.com/office/drawing/2014/main" id="{00000000-0008-0000-0400-0000B60C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55" name="Text Box 16">
          <a:extLst>
            <a:ext uri="{FF2B5EF4-FFF2-40B4-BE49-F238E27FC236}">
              <a16:creationId xmlns:a16="http://schemas.microsoft.com/office/drawing/2014/main" id="{00000000-0008-0000-0400-0000B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56" name="Text Box 17">
          <a:extLst>
            <a:ext uri="{FF2B5EF4-FFF2-40B4-BE49-F238E27FC236}">
              <a16:creationId xmlns:a16="http://schemas.microsoft.com/office/drawing/2014/main" id="{00000000-0008-0000-0400-0000B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57" name="Text Box 18">
          <a:extLst>
            <a:ext uri="{FF2B5EF4-FFF2-40B4-BE49-F238E27FC236}">
              <a16:creationId xmlns:a16="http://schemas.microsoft.com/office/drawing/2014/main" id="{00000000-0008-0000-0400-0000B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58" name="Text Box 19">
          <a:extLst>
            <a:ext uri="{FF2B5EF4-FFF2-40B4-BE49-F238E27FC236}">
              <a16:creationId xmlns:a16="http://schemas.microsoft.com/office/drawing/2014/main" id="{00000000-0008-0000-0400-0000B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59" name="Text Box 16">
          <a:extLst>
            <a:ext uri="{FF2B5EF4-FFF2-40B4-BE49-F238E27FC236}">
              <a16:creationId xmlns:a16="http://schemas.microsoft.com/office/drawing/2014/main" id="{00000000-0008-0000-0400-0000BB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60" name="Text Box 17">
          <a:extLst>
            <a:ext uri="{FF2B5EF4-FFF2-40B4-BE49-F238E27FC236}">
              <a16:creationId xmlns:a16="http://schemas.microsoft.com/office/drawing/2014/main" id="{00000000-0008-0000-0400-0000B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61" name="Text Box 18">
          <a:extLst>
            <a:ext uri="{FF2B5EF4-FFF2-40B4-BE49-F238E27FC236}">
              <a16:creationId xmlns:a16="http://schemas.microsoft.com/office/drawing/2014/main" id="{00000000-0008-0000-0400-0000B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62" name="Text Box 19">
          <a:extLst>
            <a:ext uri="{FF2B5EF4-FFF2-40B4-BE49-F238E27FC236}">
              <a16:creationId xmlns:a16="http://schemas.microsoft.com/office/drawing/2014/main" id="{00000000-0008-0000-0400-0000B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63" name="Text Box 16">
          <a:extLst>
            <a:ext uri="{FF2B5EF4-FFF2-40B4-BE49-F238E27FC236}">
              <a16:creationId xmlns:a16="http://schemas.microsoft.com/office/drawing/2014/main" id="{00000000-0008-0000-0400-0000BF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64" name="Text Box 17">
          <a:extLst>
            <a:ext uri="{FF2B5EF4-FFF2-40B4-BE49-F238E27FC236}">
              <a16:creationId xmlns:a16="http://schemas.microsoft.com/office/drawing/2014/main" id="{00000000-0008-0000-0400-0000C0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65" name="Text Box 18">
          <a:extLst>
            <a:ext uri="{FF2B5EF4-FFF2-40B4-BE49-F238E27FC236}">
              <a16:creationId xmlns:a16="http://schemas.microsoft.com/office/drawing/2014/main" id="{00000000-0008-0000-0400-0000C1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66" name="Text Box 19">
          <a:extLst>
            <a:ext uri="{FF2B5EF4-FFF2-40B4-BE49-F238E27FC236}">
              <a16:creationId xmlns:a16="http://schemas.microsoft.com/office/drawing/2014/main" id="{00000000-0008-0000-0400-0000C2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3267" name="Text Box 15">
          <a:extLst>
            <a:ext uri="{FF2B5EF4-FFF2-40B4-BE49-F238E27FC236}">
              <a16:creationId xmlns:a16="http://schemas.microsoft.com/office/drawing/2014/main" id="{00000000-0008-0000-0400-0000C3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68" name="Text Box 16">
          <a:extLst>
            <a:ext uri="{FF2B5EF4-FFF2-40B4-BE49-F238E27FC236}">
              <a16:creationId xmlns:a16="http://schemas.microsoft.com/office/drawing/2014/main" id="{00000000-0008-0000-0400-0000C4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69" name="Text Box 17">
          <a:extLst>
            <a:ext uri="{FF2B5EF4-FFF2-40B4-BE49-F238E27FC236}">
              <a16:creationId xmlns:a16="http://schemas.microsoft.com/office/drawing/2014/main" id="{00000000-0008-0000-0400-0000C5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70" name="Text Box 18">
          <a:extLst>
            <a:ext uri="{FF2B5EF4-FFF2-40B4-BE49-F238E27FC236}">
              <a16:creationId xmlns:a16="http://schemas.microsoft.com/office/drawing/2014/main" id="{00000000-0008-0000-0400-0000C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71" name="Text Box 19">
          <a:extLst>
            <a:ext uri="{FF2B5EF4-FFF2-40B4-BE49-F238E27FC236}">
              <a16:creationId xmlns:a16="http://schemas.microsoft.com/office/drawing/2014/main" id="{00000000-0008-0000-0400-0000C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72" name="Text Box 16">
          <a:extLst>
            <a:ext uri="{FF2B5EF4-FFF2-40B4-BE49-F238E27FC236}">
              <a16:creationId xmlns:a16="http://schemas.microsoft.com/office/drawing/2014/main" id="{00000000-0008-0000-0400-0000C8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73" name="Text Box 17">
          <a:extLst>
            <a:ext uri="{FF2B5EF4-FFF2-40B4-BE49-F238E27FC236}">
              <a16:creationId xmlns:a16="http://schemas.microsoft.com/office/drawing/2014/main" id="{00000000-0008-0000-0400-0000C9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74" name="Text Box 18">
          <a:extLst>
            <a:ext uri="{FF2B5EF4-FFF2-40B4-BE49-F238E27FC236}">
              <a16:creationId xmlns:a16="http://schemas.microsoft.com/office/drawing/2014/main" id="{00000000-0008-0000-0400-0000CA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75" name="Text Box 16">
          <a:extLst>
            <a:ext uri="{FF2B5EF4-FFF2-40B4-BE49-F238E27FC236}">
              <a16:creationId xmlns:a16="http://schemas.microsoft.com/office/drawing/2014/main" id="{00000000-0008-0000-0400-0000CB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76" name="Text Box 17">
          <a:extLst>
            <a:ext uri="{FF2B5EF4-FFF2-40B4-BE49-F238E27FC236}">
              <a16:creationId xmlns:a16="http://schemas.microsoft.com/office/drawing/2014/main" id="{00000000-0008-0000-0400-0000CC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77" name="Text Box 18">
          <a:extLst>
            <a:ext uri="{FF2B5EF4-FFF2-40B4-BE49-F238E27FC236}">
              <a16:creationId xmlns:a16="http://schemas.microsoft.com/office/drawing/2014/main" id="{00000000-0008-0000-0400-0000CD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78" name="Text Box 19">
          <a:extLst>
            <a:ext uri="{FF2B5EF4-FFF2-40B4-BE49-F238E27FC236}">
              <a16:creationId xmlns:a16="http://schemas.microsoft.com/office/drawing/2014/main" id="{00000000-0008-0000-0400-0000CE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79" name="Text Box 16">
          <a:extLst>
            <a:ext uri="{FF2B5EF4-FFF2-40B4-BE49-F238E27FC236}">
              <a16:creationId xmlns:a16="http://schemas.microsoft.com/office/drawing/2014/main" id="{00000000-0008-0000-0400-0000C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80" name="Text Box 17">
          <a:extLst>
            <a:ext uri="{FF2B5EF4-FFF2-40B4-BE49-F238E27FC236}">
              <a16:creationId xmlns:a16="http://schemas.microsoft.com/office/drawing/2014/main" id="{00000000-0008-0000-0400-0000D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81" name="Text Box 18">
          <a:extLst>
            <a:ext uri="{FF2B5EF4-FFF2-40B4-BE49-F238E27FC236}">
              <a16:creationId xmlns:a16="http://schemas.microsoft.com/office/drawing/2014/main" id="{00000000-0008-0000-0400-0000D1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282" name="Text Box 19">
          <a:extLst>
            <a:ext uri="{FF2B5EF4-FFF2-40B4-BE49-F238E27FC236}">
              <a16:creationId xmlns:a16="http://schemas.microsoft.com/office/drawing/2014/main" id="{00000000-0008-0000-0400-0000D2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56743"/>
    <xdr:sp macro="" textlink="">
      <xdr:nvSpPr>
        <xdr:cNvPr id="3283" name="Text Box 15">
          <a:extLst>
            <a:ext uri="{FF2B5EF4-FFF2-40B4-BE49-F238E27FC236}">
              <a16:creationId xmlns:a16="http://schemas.microsoft.com/office/drawing/2014/main" id="{00000000-0008-0000-0400-0000D30C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3284" name="Text Box 15">
          <a:extLst>
            <a:ext uri="{FF2B5EF4-FFF2-40B4-BE49-F238E27FC236}">
              <a16:creationId xmlns:a16="http://schemas.microsoft.com/office/drawing/2014/main" id="{00000000-0008-0000-0400-0000D40C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3285" name="Text Box 15">
          <a:extLst>
            <a:ext uri="{FF2B5EF4-FFF2-40B4-BE49-F238E27FC236}">
              <a16:creationId xmlns:a16="http://schemas.microsoft.com/office/drawing/2014/main" id="{00000000-0008-0000-0400-0000D50C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213632"/>
    <xdr:sp macro="" textlink="">
      <xdr:nvSpPr>
        <xdr:cNvPr id="3286" name="Text Box 15">
          <a:extLst>
            <a:ext uri="{FF2B5EF4-FFF2-40B4-BE49-F238E27FC236}">
              <a16:creationId xmlns:a16="http://schemas.microsoft.com/office/drawing/2014/main" id="{00000000-0008-0000-0400-0000D60C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331"/>
    <xdr:sp macro="" textlink="">
      <xdr:nvSpPr>
        <xdr:cNvPr id="3287" name="Text Box 15">
          <a:extLst>
            <a:ext uri="{FF2B5EF4-FFF2-40B4-BE49-F238E27FC236}">
              <a16:creationId xmlns:a16="http://schemas.microsoft.com/office/drawing/2014/main" id="{00000000-0008-0000-0400-0000D70C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213632"/>
    <xdr:sp macro="" textlink="">
      <xdr:nvSpPr>
        <xdr:cNvPr id="3288" name="Text Box 15">
          <a:extLst>
            <a:ext uri="{FF2B5EF4-FFF2-40B4-BE49-F238E27FC236}">
              <a16:creationId xmlns:a16="http://schemas.microsoft.com/office/drawing/2014/main" id="{00000000-0008-0000-0400-0000D80C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89" name="Text Box 16">
          <a:extLst>
            <a:ext uri="{FF2B5EF4-FFF2-40B4-BE49-F238E27FC236}">
              <a16:creationId xmlns:a16="http://schemas.microsoft.com/office/drawing/2014/main" id="{00000000-0008-0000-0400-0000D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90" name="Text Box 17">
          <a:extLst>
            <a:ext uri="{FF2B5EF4-FFF2-40B4-BE49-F238E27FC236}">
              <a16:creationId xmlns:a16="http://schemas.microsoft.com/office/drawing/2014/main" id="{00000000-0008-0000-0400-0000DA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91" name="Text Box 18">
          <a:extLst>
            <a:ext uri="{FF2B5EF4-FFF2-40B4-BE49-F238E27FC236}">
              <a16:creationId xmlns:a16="http://schemas.microsoft.com/office/drawing/2014/main" id="{00000000-0008-0000-0400-0000DB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292" name="Text Box 19">
          <a:extLst>
            <a:ext uri="{FF2B5EF4-FFF2-40B4-BE49-F238E27FC236}">
              <a16:creationId xmlns:a16="http://schemas.microsoft.com/office/drawing/2014/main" id="{00000000-0008-0000-0400-0000DC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93" name="Text Box 16">
          <a:extLst>
            <a:ext uri="{FF2B5EF4-FFF2-40B4-BE49-F238E27FC236}">
              <a16:creationId xmlns:a16="http://schemas.microsoft.com/office/drawing/2014/main" id="{00000000-0008-0000-0400-0000D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94" name="Text Box 17">
          <a:extLst>
            <a:ext uri="{FF2B5EF4-FFF2-40B4-BE49-F238E27FC236}">
              <a16:creationId xmlns:a16="http://schemas.microsoft.com/office/drawing/2014/main" id="{00000000-0008-0000-0400-0000DE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95" name="Text Box 18">
          <a:extLst>
            <a:ext uri="{FF2B5EF4-FFF2-40B4-BE49-F238E27FC236}">
              <a16:creationId xmlns:a16="http://schemas.microsoft.com/office/drawing/2014/main" id="{00000000-0008-0000-0400-0000DF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296" name="Text Box 19">
          <a:extLst>
            <a:ext uri="{FF2B5EF4-FFF2-40B4-BE49-F238E27FC236}">
              <a16:creationId xmlns:a16="http://schemas.microsoft.com/office/drawing/2014/main" id="{00000000-0008-0000-0400-0000E0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97" name="Text Box 16">
          <a:extLst>
            <a:ext uri="{FF2B5EF4-FFF2-40B4-BE49-F238E27FC236}">
              <a16:creationId xmlns:a16="http://schemas.microsoft.com/office/drawing/2014/main" id="{00000000-0008-0000-0400-0000E1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98" name="Text Box 17">
          <a:extLst>
            <a:ext uri="{FF2B5EF4-FFF2-40B4-BE49-F238E27FC236}">
              <a16:creationId xmlns:a16="http://schemas.microsoft.com/office/drawing/2014/main" id="{00000000-0008-0000-0400-0000E2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299" name="Text Box 18">
          <a:extLst>
            <a:ext uri="{FF2B5EF4-FFF2-40B4-BE49-F238E27FC236}">
              <a16:creationId xmlns:a16="http://schemas.microsoft.com/office/drawing/2014/main" id="{00000000-0008-0000-0400-0000E3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300" name="Text Box 19">
          <a:extLst>
            <a:ext uri="{FF2B5EF4-FFF2-40B4-BE49-F238E27FC236}">
              <a16:creationId xmlns:a16="http://schemas.microsoft.com/office/drawing/2014/main" id="{00000000-0008-0000-0400-0000E40C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3301" name="Text Box 15">
          <a:extLst>
            <a:ext uri="{FF2B5EF4-FFF2-40B4-BE49-F238E27FC236}">
              <a16:creationId xmlns:a16="http://schemas.microsoft.com/office/drawing/2014/main" id="{00000000-0008-0000-0400-0000E50C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02" name="Text Box 16">
          <a:extLst>
            <a:ext uri="{FF2B5EF4-FFF2-40B4-BE49-F238E27FC236}">
              <a16:creationId xmlns:a16="http://schemas.microsoft.com/office/drawing/2014/main" id="{00000000-0008-0000-0400-0000E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03" name="Text Box 17">
          <a:extLst>
            <a:ext uri="{FF2B5EF4-FFF2-40B4-BE49-F238E27FC236}">
              <a16:creationId xmlns:a16="http://schemas.microsoft.com/office/drawing/2014/main" id="{00000000-0008-0000-0400-0000E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04" name="Text Box 18">
          <a:extLst>
            <a:ext uri="{FF2B5EF4-FFF2-40B4-BE49-F238E27FC236}">
              <a16:creationId xmlns:a16="http://schemas.microsoft.com/office/drawing/2014/main" id="{00000000-0008-0000-0400-0000E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05" name="Text Box 19">
          <a:extLst>
            <a:ext uri="{FF2B5EF4-FFF2-40B4-BE49-F238E27FC236}">
              <a16:creationId xmlns:a16="http://schemas.microsoft.com/office/drawing/2014/main" id="{00000000-0008-0000-0400-0000E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3306" name="Text Box 15">
          <a:extLst>
            <a:ext uri="{FF2B5EF4-FFF2-40B4-BE49-F238E27FC236}">
              <a16:creationId xmlns:a16="http://schemas.microsoft.com/office/drawing/2014/main" id="{00000000-0008-0000-0400-0000EA0C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07" name="Text Box 16">
          <a:extLst>
            <a:ext uri="{FF2B5EF4-FFF2-40B4-BE49-F238E27FC236}">
              <a16:creationId xmlns:a16="http://schemas.microsoft.com/office/drawing/2014/main" id="{00000000-0008-0000-0400-0000EB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08" name="Text Box 17">
          <a:extLst>
            <a:ext uri="{FF2B5EF4-FFF2-40B4-BE49-F238E27FC236}">
              <a16:creationId xmlns:a16="http://schemas.microsoft.com/office/drawing/2014/main" id="{00000000-0008-0000-0400-0000E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09" name="Text Box 18">
          <a:extLst>
            <a:ext uri="{FF2B5EF4-FFF2-40B4-BE49-F238E27FC236}">
              <a16:creationId xmlns:a16="http://schemas.microsoft.com/office/drawing/2014/main" id="{00000000-0008-0000-0400-0000E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0" name="Text Box 16">
          <a:extLst>
            <a:ext uri="{FF2B5EF4-FFF2-40B4-BE49-F238E27FC236}">
              <a16:creationId xmlns:a16="http://schemas.microsoft.com/office/drawing/2014/main" id="{00000000-0008-0000-0400-0000EE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1" name="Text Box 17">
          <a:extLst>
            <a:ext uri="{FF2B5EF4-FFF2-40B4-BE49-F238E27FC236}">
              <a16:creationId xmlns:a16="http://schemas.microsoft.com/office/drawing/2014/main" id="{00000000-0008-0000-0400-0000EF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2" name="Text Box 18">
          <a:extLst>
            <a:ext uri="{FF2B5EF4-FFF2-40B4-BE49-F238E27FC236}">
              <a16:creationId xmlns:a16="http://schemas.microsoft.com/office/drawing/2014/main" id="{00000000-0008-0000-0400-0000F0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3" name="Text Box 19">
          <a:extLst>
            <a:ext uri="{FF2B5EF4-FFF2-40B4-BE49-F238E27FC236}">
              <a16:creationId xmlns:a16="http://schemas.microsoft.com/office/drawing/2014/main" id="{00000000-0008-0000-0400-0000F1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4" name="Text Box 16">
          <a:extLst>
            <a:ext uri="{FF2B5EF4-FFF2-40B4-BE49-F238E27FC236}">
              <a16:creationId xmlns:a16="http://schemas.microsoft.com/office/drawing/2014/main" id="{00000000-0008-0000-0400-0000F2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5" name="Text Box 17">
          <a:extLst>
            <a:ext uri="{FF2B5EF4-FFF2-40B4-BE49-F238E27FC236}">
              <a16:creationId xmlns:a16="http://schemas.microsoft.com/office/drawing/2014/main" id="{00000000-0008-0000-0400-0000F3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16" name="Text Box 18">
          <a:extLst>
            <a:ext uri="{FF2B5EF4-FFF2-40B4-BE49-F238E27FC236}">
              <a16:creationId xmlns:a16="http://schemas.microsoft.com/office/drawing/2014/main" id="{00000000-0008-0000-0400-0000F40C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43</xdr:row>
      <xdr:rowOff>0</xdr:rowOff>
    </xdr:from>
    <xdr:ext cx="95250" cy="213632"/>
    <xdr:sp macro="" textlink="">
      <xdr:nvSpPr>
        <xdr:cNvPr id="3317" name="Text Box 15">
          <a:extLst>
            <a:ext uri="{FF2B5EF4-FFF2-40B4-BE49-F238E27FC236}">
              <a16:creationId xmlns:a16="http://schemas.microsoft.com/office/drawing/2014/main" id="{00000000-0008-0000-0400-0000F50C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18" name="Text Box 16">
          <a:extLst>
            <a:ext uri="{FF2B5EF4-FFF2-40B4-BE49-F238E27FC236}">
              <a16:creationId xmlns:a16="http://schemas.microsoft.com/office/drawing/2014/main" id="{00000000-0008-0000-0400-0000F6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19" name="Text Box 17">
          <a:extLst>
            <a:ext uri="{FF2B5EF4-FFF2-40B4-BE49-F238E27FC236}">
              <a16:creationId xmlns:a16="http://schemas.microsoft.com/office/drawing/2014/main" id="{00000000-0008-0000-0400-0000F7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20" name="Text Box 18">
          <a:extLst>
            <a:ext uri="{FF2B5EF4-FFF2-40B4-BE49-F238E27FC236}">
              <a16:creationId xmlns:a16="http://schemas.microsoft.com/office/drawing/2014/main" id="{00000000-0008-0000-0400-0000F8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21" name="Text Box 19">
          <a:extLst>
            <a:ext uri="{FF2B5EF4-FFF2-40B4-BE49-F238E27FC236}">
              <a16:creationId xmlns:a16="http://schemas.microsoft.com/office/drawing/2014/main" id="{00000000-0008-0000-0400-0000F90C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22" name="Text Box 16">
          <a:extLst>
            <a:ext uri="{FF2B5EF4-FFF2-40B4-BE49-F238E27FC236}">
              <a16:creationId xmlns:a16="http://schemas.microsoft.com/office/drawing/2014/main" id="{00000000-0008-0000-0400-0000FA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23" name="Text Box 17">
          <a:extLst>
            <a:ext uri="{FF2B5EF4-FFF2-40B4-BE49-F238E27FC236}">
              <a16:creationId xmlns:a16="http://schemas.microsoft.com/office/drawing/2014/main" id="{00000000-0008-0000-0400-0000FB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24" name="Text Box 18">
          <a:extLst>
            <a:ext uri="{FF2B5EF4-FFF2-40B4-BE49-F238E27FC236}">
              <a16:creationId xmlns:a16="http://schemas.microsoft.com/office/drawing/2014/main" id="{00000000-0008-0000-0400-0000FC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25" name="Text Box 19">
          <a:extLst>
            <a:ext uri="{FF2B5EF4-FFF2-40B4-BE49-F238E27FC236}">
              <a16:creationId xmlns:a16="http://schemas.microsoft.com/office/drawing/2014/main" id="{00000000-0008-0000-0400-0000FD0C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3326" name="Text Box 16">
          <a:extLst>
            <a:ext uri="{FF2B5EF4-FFF2-40B4-BE49-F238E27FC236}">
              <a16:creationId xmlns:a16="http://schemas.microsoft.com/office/drawing/2014/main" id="{00000000-0008-0000-0400-0000FE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3327" name="Text Box 17">
          <a:extLst>
            <a:ext uri="{FF2B5EF4-FFF2-40B4-BE49-F238E27FC236}">
              <a16:creationId xmlns:a16="http://schemas.microsoft.com/office/drawing/2014/main" id="{00000000-0008-0000-0400-0000FF0C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3328" name="Text Box 18">
          <a:extLst>
            <a:ext uri="{FF2B5EF4-FFF2-40B4-BE49-F238E27FC236}">
              <a16:creationId xmlns:a16="http://schemas.microsoft.com/office/drawing/2014/main" id="{00000000-0008-0000-0400-000000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3329" name="Text Box 19">
          <a:extLst>
            <a:ext uri="{FF2B5EF4-FFF2-40B4-BE49-F238E27FC236}">
              <a16:creationId xmlns:a16="http://schemas.microsoft.com/office/drawing/2014/main" id="{00000000-0008-0000-0400-000001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3330" name="Text Box 15">
          <a:extLst>
            <a:ext uri="{FF2B5EF4-FFF2-40B4-BE49-F238E27FC236}">
              <a16:creationId xmlns:a16="http://schemas.microsoft.com/office/drawing/2014/main" id="{00000000-0008-0000-0400-000002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31" name="Text Box 16">
          <a:extLst>
            <a:ext uri="{FF2B5EF4-FFF2-40B4-BE49-F238E27FC236}">
              <a16:creationId xmlns:a16="http://schemas.microsoft.com/office/drawing/2014/main" id="{00000000-0008-0000-0400-000003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32" name="Text Box 17">
          <a:extLst>
            <a:ext uri="{FF2B5EF4-FFF2-40B4-BE49-F238E27FC236}">
              <a16:creationId xmlns:a16="http://schemas.microsoft.com/office/drawing/2014/main" id="{00000000-0008-0000-0400-00000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33" name="Text Box 18">
          <a:extLst>
            <a:ext uri="{FF2B5EF4-FFF2-40B4-BE49-F238E27FC236}">
              <a16:creationId xmlns:a16="http://schemas.microsoft.com/office/drawing/2014/main" id="{00000000-0008-0000-0400-00000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171450"/>
    <xdr:sp macro="" textlink="">
      <xdr:nvSpPr>
        <xdr:cNvPr id="3334" name="Text Box 19">
          <a:extLst>
            <a:ext uri="{FF2B5EF4-FFF2-40B4-BE49-F238E27FC236}">
              <a16:creationId xmlns:a16="http://schemas.microsoft.com/office/drawing/2014/main" id="{00000000-0008-0000-0400-00000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35" name="Text Box 16">
          <a:extLst>
            <a:ext uri="{FF2B5EF4-FFF2-40B4-BE49-F238E27FC236}">
              <a16:creationId xmlns:a16="http://schemas.microsoft.com/office/drawing/2014/main" id="{00000000-0008-0000-0400-000007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3336" name="Text Box 17">
          <a:extLst>
            <a:ext uri="{FF2B5EF4-FFF2-40B4-BE49-F238E27FC236}">
              <a16:creationId xmlns:a16="http://schemas.microsoft.com/office/drawing/2014/main" id="{00000000-0008-0000-0400-000008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43</xdr:row>
      <xdr:rowOff>0</xdr:rowOff>
    </xdr:from>
    <xdr:ext cx="95250" cy="171450"/>
    <xdr:sp macro="" textlink="">
      <xdr:nvSpPr>
        <xdr:cNvPr id="3337" name="Text Box 18">
          <a:extLst>
            <a:ext uri="{FF2B5EF4-FFF2-40B4-BE49-F238E27FC236}">
              <a16:creationId xmlns:a16="http://schemas.microsoft.com/office/drawing/2014/main" id="{00000000-0008-0000-0400-0000090D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38" name="Text Box 16">
          <a:extLst>
            <a:ext uri="{FF2B5EF4-FFF2-40B4-BE49-F238E27FC236}">
              <a16:creationId xmlns:a16="http://schemas.microsoft.com/office/drawing/2014/main" id="{00000000-0008-0000-0400-00000A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39" name="Text Box 17">
          <a:extLst>
            <a:ext uri="{FF2B5EF4-FFF2-40B4-BE49-F238E27FC236}">
              <a16:creationId xmlns:a16="http://schemas.microsoft.com/office/drawing/2014/main" id="{00000000-0008-0000-0400-00000B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40" name="Text Box 18">
          <a:extLst>
            <a:ext uri="{FF2B5EF4-FFF2-40B4-BE49-F238E27FC236}">
              <a16:creationId xmlns:a16="http://schemas.microsoft.com/office/drawing/2014/main" id="{00000000-0008-0000-0400-00000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41" name="Text Box 19">
          <a:extLst>
            <a:ext uri="{FF2B5EF4-FFF2-40B4-BE49-F238E27FC236}">
              <a16:creationId xmlns:a16="http://schemas.microsoft.com/office/drawing/2014/main" id="{00000000-0008-0000-0400-00000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3342" name="Text Box 16">
          <a:extLst>
            <a:ext uri="{FF2B5EF4-FFF2-40B4-BE49-F238E27FC236}">
              <a16:creationId xmlns:a16="http://schemas.microsoft.com/office/drawing/2014/main" id="{00000000-0008-0000-0400-00000E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43</xdr:row>
      <xdr:rowOff>0</xdr:rowOff>
    </xdr:from>
    <xdr:ext cx="95250" cy="213632"/>
    <xdr:sp macro="" textlink="">
      <xdr:nvSpPr>
        <xdr:cNvPr id="3343" name="Text Box 15">
          <a:extLst>
            <a:ext uri="{FF2B5EF4-FFF2-40B4-BE49-F238E27FC236}">
              <a16:creationId xmlns:a16="http://schemas.microsoft.com/office/drawing/2014/main" id="{00000000-0008-0000-0400-00000F0D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448496"/>
    <xdr:sp macro="" textlink="">
      <xdr:nvSpPr>
        <xdr:cNvPr id="3344" name="Text Box 15">
          <a:extLst>
            <a:ext uri="{FF2B5EF4-FFF2-40B4-BE49-F238E27FC236}">
              <a16:creationId xmlns:a16="http://schemas.microsoft.com/office/drawing/2014/main" id="{00000000-0008-0000-0400-0000100D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442269"/>
    <xdr:sp macro="" textlink="">
      <xdr:nvSpPr>
        <xdr:cNvPr id="3345" name="Text Box 15">
          <a:extLst>
            <a:ext uri="{FF2B5EF4-FFF2-40B4-BE49-F238E27FC236}">
              <a16:creationId xmlns:a16="http://schemas.microsoft.com/office/drawing/2014/main" id="{00000000-0008-0000-0400-0000110D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3346" name="Text Box 15">
          <a:extLst>
            <a:ext uri="{FF2B5EF4-FFF2-40B4-BE49-F238E27FC236}">
              <a16:creationId xmlns:a16="http://schemas.microsoft.com/office/drawing/2014/main" id="{00000000-0008-0000-0400-0000120D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213632"/>
    <xdr:sp macro="" textlink="">
      <xdr:nvSpPr>
        <xdr:cNvPr id="3347" name="Text Box 15">
          <a:extLst>
            <a:ext uri="{FF2B5EF4-FFF2-40B4-BE49-F238E27FC236}">
              <a16:creationId xmlns:a16="http://schemas.microsoft.com/office/drawing/2014/main" id="{00000000-0008-0000-0400-0000130D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444331"/>
    <xdr:sp macro="" textlink="">
      <xdr:nvSpPr>
        <xdr:cNvPr id="3348" name="Text Box 15">
          <a:extLst>
            <a:ext uri="{FF2B5EF4-FFF2-40B4-BE49-F238E27FC236}">
              <a16:creationId xmlns:a16="http://schemas.microsoft.com/office/drawing/2014/main" id="{00000000-0008-0000-0400-0000140D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43</xdr:row>
      <xdr:rowOff>0</xdr:rowOff>
    </xdr:from>
    <xdr:ext cx="95250" cy="213632"/>
    <xdr:sp macro="" textlink="">
      <xdr:nvSpPr>
        <xdr:cNvPr id="3349" name="Text Box 15">
          <a:extLst>
            <a:ext uri="{FF2B5EF4-FFF2-40B4-BE49-F238E27FC236}">
              <a16:creationId xmlns:a16="http://schemas.microsoft.com/office/drawing/2014/main" id="{00000000-0008-0000-0400-0000150D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50" name="Text Box 16">
          <a:extLst>
            <a:ext uri="{FF2B5EF4-FFF2-40B4-BE49-F238E27FC236}">
              <a16:creationId xmlns:a16="http://schemas.microsoft.com/office/drawing/2014/main" id="{00000000-0008-0000-0400-00001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51" name="Text Box 17">
          <a:extLst>
            <a:ext uri="{FF2B5EF4-FFF2-40B4-BE49-F238E27FC236}">
              <a16:creationId xmlns:a16="http://schemas.microsoft.com/office/drawing/2014/main" id="{00000000-0008-0000-0400-00001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52" name="Text Box 18">
          <a:extLst>
            <a:ext uri="{FF2B5EF4-FFF2-40B4-BE49-F238E27FC236}">
              <a16:creationId xmlns:a16="http://schemas.microsoft.com/office/drawing/2014/main" id="{00000000-0008-0000-0400-00001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53" name="Text Box 19">
          <a:extLst>
            <a:ext uri="{FF2B5EF4-FFF2-40B4-BE49-F238E27FC236}">
              <a16:creationId xmlns:a16="http://schemas.microsoft.com/office/drawing/2014/main" id="{00000000-0008-0000-0400-000019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54" name="Text Box 16">
          <a:extLst>
            <a:ext uri="{FF2B5EF4-FFF2-40B4-BE49-F238E27FC236}">
              <a16:creationId xmlns:a16="http://schemas.microsoft.com/office/drawing/2014/main" id="{00000000-0008-0000-0400-00001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55" name="Text Box 17">
          <a:extLst>
            <a:ext uri="{FF2B5EF4-FFF2-40B4-BE49-F238E27FC236}">
              <a16:creationId xmlns:a16="http://schemas.microsoft.com/office/drawing/2014/main" id="{00000000-0008-0000-0400-00001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56" name="Text Box 18">
          <a:extLst>
            <a:ext uri="{FF2B5EF4-FFF2-40B4-BE49-F238E27FC236}">
              <a16:creationId xmlns:a16="http://schemas.microsoft.com/office/drawing/2014/main" id="{00000000-0008-0000-0400-00001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57" name="Text Box 19">
          <a:extLst>
            <a:ext uri="{FF2B5EF4-FFF2-40B4-BE49-F238E27FC236}">
              <a16:creationId xmlns:a16="http://schemas.microsoft.com/office/drawing/2014/main" id="{00000000-0008-0000-0400-00001D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58" name="Text Box 16">
          <a:extLst>
            <a:ext uri="{FF2B5EF4-FFF2-40B4-BE49-F238E27FC236}">
              <a16:creationId xmlns:a16="http://schemas.microsoft.com/office/drawing/2014/main" id="{00000000-0008-0000-0400-00001E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59" name="Text Box 17">
          <a:extLst>
            <a:ext uri="{FF2B5EF4-FFF2-40B4-BE49-F238E27FC236}">
              <a16:creationId xmlns:a16="http://schemas.microsoft.com/office/drawing/2014/main" id="{00000000-0008-0000-0400-00001F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60" name="Text Box 18">
          <a:extLst>
            <a:ext uri="{FF2B5EF4-FFF2-40B4-BE49-F238E27FC236}">
              <a16:creationId xmlns:a16="http://schemas.microsoft.com/office/drawing/2014/main" id="{00000000-0008-0000-0400-000020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61" name="Text Box 19">
          <a:extLst>
            <a:ext uri="{FF2B5EF4-FFF2-40B4-BE49-F238E27FC236}">
              <a16:creationId xmlns:a16="http://schemas.microsoft.com/office/drawing/2014/main" id="{00000000-0008-0000-0400-000021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3362" name="Text Box 15">
          <a:extLst>
            <a:ext uri="{FF2B5EF4-FFF2-40B4-BE49-F238E27FC236}">
              <a16:creationId xmlns:a16="http://schemas.microsoft.com/office/drawing/2014/main" id="{00000000-0008-0000-0400-000022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63" name="Text Box 16">
          <a:extLst>
            <a:ext uri="{FF2B5EF4-FFF2-40B4-BE49-F238E27FC236}">
              <a16:creationId xmlns:a16="http://schemas.microsoft.com/office/drawing/2014/main" id="{00000000-0008-0000-0400-000023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64" name="Text Box 17">
          <a:extLst>
            <a:ext uri="{FF2B5EF4-FFF2-40B4-BE49-F238E27FC236}">
              <a16:creationId xmlns:a16="http://schemas.microsoft.com/office/drawing/2014/main" id="{00000000-0008-0000-0400-00002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65" name="Text Box 18">
          <a:extLst>
            <a:ext uri="{FF2B5EF4-FFF2-40B4-BE49-F238E27FC236}">
              <a16:creationId xmlns:a16="http://schemas.microsoft.com/office/drawing/2014/main" id="{00000000-0008-0000-0400-00002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66" name="Text Box 19">
          <a:extLst>
            <a:ext uri="{FF2B5EF4-FFF2-40B4-BE49-F238E27FC236}">
              <a16:creationId xmlns:a16="http://schemas.microsoft.com/office/drawing/2014/main" id="{00000000-0008-0000-0400-00002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67" name="Text Box 16">
          <a:extLst>
            <a:ext uri="{FF2B5EF4-FFF2-40B4-BE49-F238E27FC236}">
              <a16:creationId xmlns:a16="http://schemas.microsoft.com/office/drawing/2014/main" id="{00000000-0008-0000-0400-000027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68" name="Text Box 17">
          <a:extLst>
            <a:ext uri="{FF2B5EF4-FFF2-40B4-BE49-F238E27FC236}">
              <a16:creationId xmlns:a16="http://schemas.microsoft.com/office/drawing/2014/main" id="{00000000-0008-0000-0400-000028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69" name="Text Box 18">
          <a:extLst>
            <a:ext uri="{FF2B5EF4-FFF2-40B4-BE49-F238E27FC236}">
              <a16:creationId xmlns:a16="http://schemas.microsoft.com/office/drawing/2014/main" id="{00000000-0008-0000-0400-000029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0" name="Text Box 16">
          <a:extLst>
            <a:ext uri="{FF2B5EF4-FFF2-40B4-BE49-F238E27FC236}">
              <a16:creationId xmlns:a16="http://schemas.microsoft.com/office/drawing/2014/main" id="{00000000-0008-0000-0400-00002A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1" name="Text Box 17">
          <a:extLst>
            <a:ext uri="{FF2B5EF4-FFF2-40B4-BE49-F238E27FC236}">
              <a16:creationId xmlns:a16="http://schemas.microsoft.com/office/drawing/2014/main" id="{00000000-0008-0000-0400-00002B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2" name="Text Box 18">
          <a:extLst>
            <a:ext uri="{FF2B5EF4-FFF2-40B4-BE49-F238E27FC236}">
              <a16:creationId xmlns:a16="http://schemas.microsoft.com/office/drawing/2014/main" id="{00000000-0008-0000-0400-00002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3" name="Text Box 19">
          <a:extLst>
            <a:ext uri="{FF2B5EF4-FFF2-40B4-BE49-F238E27FC236}">
              <a16:creationId xmlns:a16="http://schemas.microsoft.com/office/drawing/2014/main" id="{00000000-0008-0000-0400-00002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4" name="Text Box 16">
          <a:extLst>
            <a:ext uri="{FF2B5EF4-FFF2-40B4-BE49-F238E27FC236}">
              <a16:creationId xmlns:a16="http://schemas.microsoft.com/office/drawing/2014/main" id="{00000000-0008-0000-0400-00002E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5" name="Text Box 17">
          <a:extLst>
            <a:ext uri="{FF2B5EF4-FFF2-40B4-BE49-F238E27FC236}">
              <a16:creationId xmlns:a16="http://schemas.microsoft.com/office/drawing/2014/main" id="{00000000-0008-0000-0400-00002F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6" name="Text Box 18">
          <a:extLst>
            <a:ext uri="{FF2B5EF4-FFF2-40B4-BE49-F238E27FC236}">
              <a16:creationId xmlns:a16="http://schemas.microsoft.com/office/drawing/2014/main" id="{00000000-0008-0000-0400-000030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377" name="Text Box 19">
          <a:extLst>
            <a:ext uri="{FF2B5EF4-FFF2-40B4-BE49-F238E27FC236}">
              <a16:creationId xmlns:a16="http://schemas.microsoft.com/office/drawing/2014/main" id="{00000000-0008-0000-0400-000031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456743"/>
    <xdr:sp macro="" textlink="">
      <xdr:nvSpPr>
        <xdr:cNvPr id="3378" name="Text Box 15">
          <a:extLst>
            <a:ext uri="{FF2B5EF4-FFF2-40B4-BE49-F238E27FC236}">
              <a16:creationId xmlns:a16="http://schemas.microsoft.com/office/drawing/2014/main" id="{00000000-0008-0000-0400-0000320D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442269"/>
    <xdr:sp macro="" textlink="">
      <xdr:nvSpPr>
        <xdr:cNvPr id="3379" name="Text Box 15">
          <a:extLst>
            <a:ext uri="{FF2B5EF4-FFF2-40B4-BE49-F238E27FC236}">
              <a16:creationId xmlns:a16="http://schemas.microsoft.com/office/drawing/2014/main" id="{00000000-0008-0000-0400-0000330D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3380" name="Text Box 15">
          <a:extLst>
            <a:ext uri="{FF2B5EF4-FFF2-40B4-BE49-F238E27FC236}">
              <a16:creationId xmlns:a16="http://schemas.microsoft.com/office/drawing/2014/main" id="{00000000-0008-0000-0400-0000340D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213632"/>
    <xdr:sp macro="" textlink="">
      <xdr:nvSpPr>
        <xdr:cNvPr id="3381" name="Text Box 15">
          <a:extLst>
            <a:ext uri="{FF2B5EF4-FFF2-40B4-BE49-F238E27FC236}">
              <a16:creationId xmlns:a16="http://schemas.microsoft.com/office/drawing/2014/main" id="{00000000-0008-0000-0400-0000350D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0</xdr:rowOff>
    </xdr:from>
    <xdr:ext cx="95250" cy="444331"/>
    <xdr:sp macro="" textlink="">
      <xdr:nvSpPr>
        <xdr:cNvPr id="3382" name="Text Box 15">
          <a:extLst>
            <a:ext uri="{FF2B5EF4-FFF2-40B4-BE49-F238E27FC236}">
              <a16:creationId xmlns:a16="http://schemas.microsoft.com/office/drawing/2014/main" id="{00000000-0008-0000-0400-0000360D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213632"/>
    <xdr:sp macro="" textlink="">
      <xdr:nvSpPr>
        <xdr:cNvPr id="3383" name="Text Box 15">
          <a:extLst>
            <a:ext uri="{FF2B5EF4-FFF2-40B4-BE49-F238E27FC236}">
              <a16:creationId xmlns:a16="http://schemas.microsoft.com/office/drawing/2014/main" id="{00000000-0008-0000-0400-0000370D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84" name="Text Box 16">
          <a:extLst>
            <a:ext uri="{FF2B5EF4-FFF2-40B4-BE49-F238E27FC236}">
              <a16:creationId xmlns:a16="http://schemas.microsoft.com/office/drawing/2014/main" id="{00000000-0008-0000-0400-00003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85" name="Text Box 17">
          <a:extLst>
            <a:ext uri="{FF2B5EF4-FFF2-40B4-BE49-F238E27FC236}">
              <a16:creationId xmlns:a16="http://schemas.microsoft.com/office/drawing/2014/main" id="{00000000-0008-0000-0400-000039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86" name="Text Box 18">
          <a:extLst>
            <a:ext uri="{FF2B5EF4-FFF2-40B4-BE49-F238E27FC236}">
              <a16:creationId xmlns:a16="http://schemas.microsoft.com/office/drawing/2014/main" id="{00000000-0008-0000-0400-00003A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87" name="Text Box 19">
          <a:extLst>
            <a:ext uri="{FF2B5EF4-FFF2-40B4-BE49-F238E27FC236}">
              <a16:creationId xmlns:a16="http://schemas.microsoft.com/office/drawing/2014/main" id="{00000000-0008-0000-0400-00003B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88" name="Text Box 16">
          <a:extLst>
            <a:ext uri="{FF2B5EF4-FFF2-40B4-BE49-F238E27FC236}">
              <a16:creationId xmlns:a16="http://schemas.microsoft.com/office/drawing/2014/main" id="{00000000-0008-0000-0400-00003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89" name="Text Box 17">
          <a:extLst>
            <a:ext uri="{FF2B5EF4-FFF2-40B4-BE49-F238E27FC236}">
              <a16:creationId xmlns:a16="http://schemas.microsoft.com/office/drawing/2014/main" id="{00000000-0008-0000-0400-00003D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90" name="Text Box 18">
          <a:extLst>
            <a:ext uri="{FF2B5EF4-FFF2-40B4-BE49-F238E27FC236}">
              <a16:creationId xmlns:a16="http://schemas.microsoft.com/office/drawing/2014/main" id="{00000000-0008-0000-0400-00003E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391" name="Text Box 19">
          <a:extLst>
            <a:ext uri="{FF2B5EF4-FFF2-40B4-BE49-F238E27FC236}">
              <a16:creationId xmlns:a16="http://schemas.microsoft.com/office/drawing/2014/main" id="{00000000-0008-0000-0400-00003F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92" name="Text Box 16">
          <a:extLst>
            <a:ext uri="{FF2B5EF4-FFF2-40B4-BE49-F238E27FC236}">
              <a16:creationId xmlns:a16="http://schemas.microsoft.com/office/drawing/2014/main" id="{00000000-0008-0000-0400-000040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93" name="Text Box 17">
          <a:extLst>
            <a:ext uri="{FF2B5EF4-FFF2-40B4-BE49-F238E27FC236}">
              <a16:creationId xmlns:a16="http://schemas.microsoft.com/office/drawing/2014/main" id="{00000000-0008-0000-0400-000041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94" name="Text Box 18">
          <a:extLst>
            <a:ext uri="{FF2B5EF4-FFF2-40B4-BE49-F238E27FC236}">
              <a16:creationId xmlns:a16="http://schemas.microsoft.com/office/drawing/2014/main" id="{00000000-0008-0000-0400-000042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395" name="Text Box 19">
          <a:extLst>
            <a:ext uri="{FF2B5EF4-FFF2-40B4-BE49-F238E27FC236}">
              <a16:creationId xmlns:a16="http://schemas.microsoft.com/office/drawing/2014/main" id="{00000000-0008-0000-0400-000043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3396" name="Text Box 15">
          <a:extLst>
            <a:ext uri="{FF2B5EF4-FFF2-40B4-BE49-F238E27FC236}">
              <a16:creationId xmlns:a16="http://schemas.microsoft.com/office/drawing/2014/main" id="{00000000-0008-0000-0400-000044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97" name="Text Box 16">
          <a:extLst>
            <a:ext uri="{FF2B5EF4-FFF2-40B4-BE49-F238E27FC236}">
              <a16:creationId xmlns:a16="http://schemas.microsoft.com/office/drawing/2014/main" id="{00000000-0008-0000-0400-00004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98" name="Text Box 17">
          <a:extLst>
            <a:ext uri="{FF2B5EF4-FFF2-40B4-BE49-F238E27FC236}">
              <a16:creationId xmlns:a16="http://schemas.microsoft.com/office/drawing/2014/main" id="{00000000-0008-0000-0400-00004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399" name="Text Box 18">
          <a:extLst>
            <a:ext uri="{FF2B5EF4-FFF2-40B4-BE49-F238E27FC236}">
              <a16:creationId xmlns:a16="http://schemas.microsoft.com/office/drawing/2014/main" id="{00000000-0008-0000-0400-00004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00" name="Text Box 19">
          <a:extLst>
            <a:ext uri="{FF2B5EF4-FFF2-40B4-BE49-F238E27FC236}">
              <a16:creationId xmlns:a16="http://schemas.microsoft.com/office/drawing/2014/main" id="{00000000-0008-0000-0400-00004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3401" name="Text Box 15">
          <a:extLst>
            <a:ext uri="{FF2B5EF4-FFF2-40B4-BE49-F238E27FC236}">
              <a16:creationId xmlns:a16="http://schemas.microsoft.com/office/drawing/2014/main" id="{00000000-0008-0000-0400-0000490D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02" name="Text Box 16">
          <a:extLst>
            <a:ext uri="{FF2B5EF4-FFF2-40B4-BE49-F238E27FC236}">
              <a16:creationId xmlns:a16="http://schemas.microsoft.com/office/drawing/2014/main" id="{00000000-0008-0000-0400-00004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03" name="Text Box 17">
          <a:extLst>
            <a:ext uri="{FF2B5EF4-FFF2-40B4-BE49-F238E27FC236}">
              <a16:creationId xmlns:a16="http://schemas.microsoft.com/office/drawing/2014/main" id="{00000000-0008-0000-0400-00004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04" name="Text Box 18">
          <a:extLst>
            <a:ext uri="{FF2B5EF4-FFF2-40B4-BE49-F238E27FC236}">
              <a16:creationId xmlns:a16="http://schemas.microsoft.com/office/drawing/2014/main" id="{00000000-0008-0000-0400-00004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05" name="Text Box 16">
          <a:extLst>
            <a:ext uri="{FF2B5EF4-FFF2-40B4-BE49-F238E27FC236}">
              <a16:creationId xmlns:a16="http://schemas.microsoft.com/office/drawing/2014/main" id="{00000000-0008-0000-0400-00004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06" name="Text Box 17">
          <a:extLst>
            <a:ext uri="{FF2B5EF4-FFF2-40B4-BE49-F238E27FC236}">
              <a16:creationId xmlns:a16="http://schemas.microsoft.com/office/drawing/2014/main" id="{00000000-0008-0000-0400-00004E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07" name="Text Box 18">
          <a:extLst>
            <a:ext uri="{FF2B5EF4-FFF2-40B4-BE49-F238E27FC236}">
              <a16:creationId xmlns:a16="http://schemas.microsoft.com/office/drawing/2014/main" id="{00000000-0008-0000-0400-00004F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08" name="Text Box 19">
          <a:extLst>
            <a:ext uri="{FF2B5EF4-FFF2-40B4-BE49-F238E27FC236}">
              <a16:creationId xmlns:a16="http://schemas.microsoft.com/office/drawing/2014/main" id="{00000000-0008-0000-0400-000050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09" name="Text Box 16">
          <a:extLst>
            <a:ext uri="{FF2B5EF4-FFF2-40B4-BE49-F238E27FC236}">
              <a16:creationId xmlns:a16="http://schemas.microsoft.com/office/drawing/2014/main" id="{00000000-0008-0000-0400-000051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10" name="Text Box 17">
          <a:extLst>
            <a:ext uri="{FF2B5EF4-FFF2-40B4-BE49-F238E27FC236}">
              <a16:creationId xmlns:a16="http://schemas.microsoft.com/office/drawing/2014/main" id="{00000000-0008-0000-0400-000052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11" name="Text Box 18">
          <a:extLst>
            <a:ext uri="{FF2B5EF4-FFF2-40B4-BE49-F238E27FC236}">
              <a16:creationId xmlns:a16="http://schemas.microsoft.com/office/drawing/2014/main" id="{00000000-0008-0000-0400-000053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412" name="Text Box 15">
          <a:extLst>
            <a:ext uri="{FF2B5EF4-FFF2-40B4-BE49-F238E27FC236}">
              <a16:creationId xmlns:a16="http://schemas.microsoft.com/office/drawing/2014/main" id="{00000000-0008-0000-0400-0000540D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13" name="Text Box 16">
          <a:extLst>
            <a:ext uri="{FF2B5EF4-FFF2-40B4-BE49-F238E27FC236}">
              <a16:creationId xmlns:a16="http://schemas.microsoft.com/office/drawing/2014/main" id="{00000000-0008-0000-0400-00005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14" name="Text Box 17">
          <a:extLst>
            <a:ext uri="{FF2B5EF4-FFF2-40B4-BE49-F238E27FC236}">
              <a16:creationId xmlns:a16="http://schemas.microsoft.com/office/drawing/2014/main" id="{00000000-0008-0000-0400-00005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15" name="Text Box 18">
          <a:extLst>
            <a:ext uri="{FF2B5EF4-FFF2-40B4-BE49-F238E27FC236}">
              <a16:creationId xmlns:a16="http://schemas.microsoft.com/office/drawing/2014/main" id="{00000000-0008-0000-0400-00005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16" name="Text Box 19">
          <a:extLst>
            <a:ext uri="{FF2B5EF4-FFF2-40B4-BE49-F238E27FC236}">
              <a16:creationId xmlns:a16="http://schemas.microsoft.com/office/drawing/2014/main" id="{00000000-0008-0000-0400-00005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17" name="Text Box 16">
          <a:extLst>
            <a:ext uri="{FF2B5EF4-FFF2-40B4-BE49-F238E27FC236}">
              <a16:creationId xmlns:a16="http://schemas.microsoft.com/office/drawing/2014/main" id="{00000000-0008-0000-0400-000059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18" name="Text Box 17">
          <a:extLst>
            <a:ext uri="{FF2B5EF4-FFF2-40B4-BE49-F238E27FC236}">
              <a16:creationId xmlns:a16="http://schemas.microsoft.com/office/drawing/2014/main" id="{00000000-0008-0000-0400-00005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19" name="Text Box 18">
          <a:extLst>
            <a:ext uri="{FF2B5EF4-FFF2-40B4-BE49-F238E27FC236}">
              <a16:creationId xmlns:a16="http://schemas.microsoft.com/office/drawing/2014/main" id="{00000000-0008-0000-0400-00005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20" name="Text Box 19">
          <a:extLst>
            <a:ext uri="{FF2B5EF4-FFF2-40B4-BE49-F238E27FC236}">
              <a16:creationId xmlns:a16="http://schemas.microsoft.com/office/drawing/2014/main" id="{00000000-0008-0000-0400-00005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421" name="Text Box 16">
          <a:extLst>
            <a:ext uri="{FF2B5EF4-FFF2-40B4-BE49-F238E27FC236}">
              <a16:creationId xmlns:a16="http://schemas.microsoft.com/office/drawing/2014/main" id="{00000000-0008-0000-0400-00005D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422" name="Text Box 17">
          <a:extLst>
            <a:ext uri="{FF2B5EF4-FFF2-40B4-BE49-F238E27FC236}">
              <a16:creationId xmlns:a16="http://schemas.microsoft.com/office/drawing/2014/main" id="{00000000-0008-0000-0400-00005E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423" name="Text Box 18">
          <a:extLst>
            <a:ext uri="{FF2B5EF4-FFF2-40B4-BE49-F238E27FC236}">
              <a16:creationId xmlns:a16="http://schemas.microsoft.com/office/drawing/2014/main" id="{00000000-0008-0000-0400-00005F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3424" name="Text Box 19">
          <a:extLst>
            <a:ext uri="{FF2B5EF4-FFF2-40B4-BE49-F238E27FC236}">
              <a16:creationId xmlns:a16="http://schemas.microsoft.com/office/drawing/2014/main" id="{00000000-0008-0000-0400-000060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3425" name="Text Box 15">
          <a:extLst>
            <a:ext uri="{FF2B5EF4-FFF2-40B4-BE49-F238E27FC236}">
              <a16:creationId xmlns:a16="http://schemas.microsoft.com/office/drawing/2014/main" id="{00000000-0008-0000-0400-000061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26" name="Text Box 16">
          <a:extLst>
            <a:ext uri="{FF2B5EF4-FFF2-40B4-BE49-F238E27FC236}">
              <a16:creationId xmlns:a16="http://schemas.microsoft.com/office/drawing/2014/main" id="{00000000-0008-0000-0400-000062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27" name="Text Box 17">
          <a:extLst>
            <a:ext uri="{FF2B5EF4-FFF2-40B4-BE49-F238E27FC236}">
              <a16:creationId xmlns:a16="http://schemas.microsoft.com/office/drawing/2014/main" id="{00000000-0008-0000-0400-000063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28" name="Text Box 18">
          <a:extLst>
            <a:ext uri="{FF2B5EF4-FFF2-40B4-BE49-F238E27FC236}">
              <a16:creationId xmlns:a16="http://schemas.microsoft.com/office/drawing/2014/main" id="{00000000-0008-0000-0400-00006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29" name="Text Box 19">
          <a:extLst>
            <a:ext uri="{FF2B5EF4-FFF2-40B4-BE49-F238E27FC236}">
              <a16:creationId xmlns:a16="http://schemas.microsoft.com/office/drawing/2014/main" id="{00000000-0008-0000-0400-00006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30" name="Text Box 16">
          <a:extLst>
            <a:ext uri="{FF2B5EF4-FFF2-40B4-BE49-F238E27FC236}">
              <a16:creationId xmlns:a16="http://schemas.microsoft.com/office/drawing/2014/main" id="{00000000-0008-0000-0400-000066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31" name="Text Box 17">
          <a:extLst>
            <a:ext uri="{FF2B5EF4-FFF2-40B4-BE49-F238E27FC236}">
              <a16:creationId xmlns:a16="http://schemas.microsoft.com/office/drawing/2014/main" id="{00000000-0008-0000-0400-000067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3432" name="Text Box 18">
          <a:extLst>
            <a:ext uri="{FF2B5EF4-FFF2-40B4-BE49-F238E27FC236}">
              <a16:creationId xmlns:a16="http://schemas.microsoft.com/office/drawing/2014/main" id="{00000000-0008-0000-0400-0000680D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33" name="Text Box 16">
          <a:extLst>
            <a:ext uri="{FF2B5EF4-FFF2-40B4-BE49-F238E27FC236}">
              <a16:creationId xmlns:a16="http://schemas.microsoft.com/office/drawing/2014/main" id="{00000000-0008-0000-0400-000069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34" name="Text Box 17">
          <a:extLst>
            <a:ext uri="{FF2B5EF4-FFF2-40B4-BE49-F238E27FC236}">
              <a16:creationId xmlns:a16="http://schemas.microsoft.com/office/drawing/2014/main" id="{00000000-0008-0000-0400-00006A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35" name="Text Box 18">
          <a:extLst>
            <a:ext uri="{FF2B5EF4-FFF2-40B4-BE49-F238E27FC236}">
              <a16:creationId xmlns:a16="http://schemas.microsoft.com/office/drawing/2014/main" id="{00000000-0008-0000-0400-00006B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36" name="Text Box 19">
          <a:extLst>
            <a:ext uri="{FF2B5EF4-FFF2-40B4-BE49-F238E27FC236}">
              <a16:creationId xmlns:a16="http://schemas.microsoft.com/office/drawing/2014/main" id="{00000000-0008-0000-0400-00006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37" name="Text Box 16">
          <a:extLst>
            <a:ext uri="{FF2B5EF4-FFF2-40B4-BE49-F238E27FC236}">
              <a16:creationId xmlns:a16="http://schemas.microsoft.com/office/drawing/2014/main" id="{00000000-0008-0000-0400-00006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438" name="Text Box 15">
          <a:extLst>
            <a:ext uri="{FF2B5EF4-FFF2-40B4-BE49-F238E27FC236}">
              <a16:creationId xmlns:a16="http://schemas.microsoft.com/office/drawing/2014/main" id="{00000000-0008-0000-0400-00006E0D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8496"/>
    <xdr:sp macro="" textlink="">
      <xdr:nvSpPr>
        <xdr:cNvPr id="3439" name="Text Box 15">
          <a:extLst>
            <a:ext uri="{FF2B5EF4-FFF2-40B4-BE49-F238E27FC236}">
              <a16:creationId xmlns:a16="http://schemas.microsoft.com/office/drawing/2014/main" id="{00000000-0008-0000-0400-00006F0D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440" name="Text Box 15">
          <a:extLst>
            <a:ext uri="{FF2B5EF4-FFF2-40B4-BE49-F238E27FC236}">
              <a16:creationId xmlns:a16="http://schemas.microsoft.com/office/drawing/2014/main" id="{00000000-0008-0000-0400-0000700D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441" name="Text Box 15">
          <a:extLst>
            <a:ext uri="{FF2B5EF4-FFF2-40B4-BE49-F238E27FC236}">
              <a16:creationId xmlns:a16="http://schemas.microsoft.com/office/drawing/2014/main" id="{00000000-0008-0000-0400-0000710D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42" name="Text Box 15">
          <a:extLst>
            <a:ext uri="{FF2B5EF4-FFF2-40B4-BE49-F238E27FC236}">
              <a16:creationId xmlns:a16="http://schemas.microsoft.com/office/drawing/2014/main" id="{00000000-0008-0000-0400-0000720D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443" name="Text Box 15">
          <a:extLst>
            <a:ext uri="{FF2B5EF4-FFF2-40B4-BE49-F238E27FC236}">
              <a16:creationId xmlns:a16="http://schemas.microsoft.com/office/drawing/2014/main" id="{00000000-0008-0000-0400-0000730D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444" name="Text Box 15">
          <a:extLst>
            <a:ext uri="{FF2B5EF4-FFF2-40B4-BE49-F238E27FC236}">
              <a16:creationId xmlns:a16="http://schemas.microsoft.com/office/drawing/2014/main" id="{00000000-0008-0000-0400-0000740D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45" name="Text Box 16">
          <a:extLst>
            <a:ext uri="{FF2B5EF4-FFF2-40B4-BE49-F238E27FC236}">
              <a16:creationId xmlns:a16="http://schemas.microsoft.com/office/drawing/2014/main" id="{00000000-0008-0000-0400-00007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46" name="Text Box 17">
          <a:extLst>
            <a:ext uri="{FF2B5EF4-FFF2-40B4-BE49-F238E27FC236}">
              <a16:creationId xmlns:a16="http://schemas.microsoft.com/office/drawing/2014/main" id="{00000000-0008-0000-0400-00007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47" name="Text Box 18">
          <a:extLst>
            <a:ext uri="{FF2B5EF4-FFF2-40B4-BE49-F238E27FC236}">
              <a16:creationId xmlns:a16="http://schemas.microsoft.com/office/drawing/2014/main" id="{00000000-0008-0000-0400-00007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48" name="Text Box 19">
          <a:extLst>
            <a:ext uri="{FF2B5EF4-FFF2-40B4-BE49-F238E27FC236}">
              <a16:creationId xmlns:a16="http://schemas.microsoft.com/office/drawing/2014/main" id="{00000000-0008-0000-0400-00007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49" name="Text Box 16">
          <a:extLst>
            <a:ext uri="{FF2B5EF4-FFF2-40B4-BE49-F238E27FC236}">
              <a16:creationId xmlns:a16="http://schemas.microsoft.com/office/drawing/2014/main" id="{00000000-0008-0000-0400-000079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50" name="Text Box 17">
          <a:extLst>
            <a:ext uri="{FF2B5EF4-FFF2-40B4-BE49-F238E27FC236}">
              <a16:creationId xmlns:a16="http://schemas.microsoft.com/office/drawing/2014/main" id="{00000000-0008-0000-0400-00007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51" name="Text Box 18">
          <a:extLst>
            <a:ext uri="{FF2B5EF4-FFF2-40B4-BE49-F238E27FC236}">
              <a16:creationId xmlns:a16="http://schemas.microsoft.com/office/drawing/2014/main" id="{00000000-0008-0000-0400-00007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52" name="Text Box 19">
          <a:extLst>
            <a:ext uri="{FF2B5EF4-FFF2-40B4-BE49-F238E27FC236}">
              <a16:creationId xmlns:a16="http://schemas.microsoft.com/office/drawing/2014/main" id="{00000000-0008-0000-0400-00007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53" name="Text Box 16">
          <a:extLst>
            <a:ext uri="{FF2B5EF4-FFF2-40B4-BE49-F238E27FC236}">
              <a16:creationId xmlns:a16="http://schemas.microsoft.com/office/drawing/2014/main" id="{00000000-0008-0000-0400-00007D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54" name="Text Box 17">
          <a:extLst>
            <a:ext uri="{FF2B5EF4-FFF2-40B4-BE49-F238E27FC236}">
              <a16:creationId xmlns:a16="http://schemas.microsoft.com/office/drawing/2014/main" id="{00000000-0008-0000-0400-00007E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55" name="Text Box 18">
          <a:extLst>
            <a:ext uri="{FF2B5EF4-FFF2-40B4-BE49-F238E27FC236}">
              <a16:creationId xmlns:a16="http://schemas.microsoft.com/office/drawing/2014/main" id="{00000000-0008-0000-0400-00007F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56" name="Text Box 19">
          <a:extLst>
            <a:ext uri="{FF2B5EF4-FFF2-40B4-BE49-F238E27FC236}">
              <a16:creationId xmlns:a16="http://schemas.microsoft.com/office/drawing/2014/main" id="{00000000-0008-0000-0400-000080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457" name="Text Box 15">
          <a:extLst>
            <a:ext uri="{FF2B5EF4-FFF2-40B4-BE49-F238E27FC236}">
              <a16:creationId xmlns:a16="http://schemas.microsoft.com/office/drawing/2014/main" id="{00000000-0008-0000-0400-000081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58" name="Text Box 16">
          <a:extLst>
            <a:ext uri="{FF2B5EF4-FFF2-40B4-BE49-F238E27FC236}">
              <a16:creationId xmlns:a16="http://schemas.microsoft.com/office/drawing/2014/main" id="{00000000-0008-0000-0400-000082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59" name="Text Box 17">
          <a:extLst>
            <a:ext uri="{FF2B5EF4-FFF2-40B4-BE49-F238E27FC236}">
              <a16:creationId xmlns:a16="http://schemas.microsoft.com/office/drawing/2014/main" id="{00000000-0008-0000-0400-000083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60" name="Text Box 18">
          <a:extLst>
            <a:ext uri="{FF2B5EF4-FFF2-40B4-BE49-F238E27FC236}">
              <a16:creationId xmlns:a16="http://schemas.microsoft.com/office/drawing/2014/main" id="{00000000-0008-0000-0400-00008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61" name="Text Box 19">
          <a:extLst>
            <a:ext uri="{FF2B5EF4-FFF2-40B4-BE49-F238E27FC236}">
              <a16:creationId xmlns:a16="http://schemas.microsoft.com/office/drawing/2014/main" id="{00000000-0008-0000-0400-00008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62" name="Text Box 16">
          <a:extLst>
            <a:ext uri="{FF2B5EF4-FFF2-40B4-BE49-F238E27FC236}">
              <a16:creationId xmlns:a16="http://schemas.microsoft.com/office/drawing/2014/main" id="{00000000-0008-0000-0400-000086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63" name="Text Box 17">
          <a:extLst>
            <a:ext uri="{FF2B5EF4-FFF2-40B4-BE49-F238E27FC236}">
              <a16:creationId xmlns:a16="http://schemas.microsoft.com/office/drawing/2014/main" id="{00000000-0008-0000-0400-000087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64" name="Text Box 18">
          <a:extLst>
            <a:ext uri="{FF2B5EF4-FFF2-40B4-BE49-F238E27FC236}">
              <a16:creationId xmlns:a16="http://schemas.microsoft.com/office/drawing/2014/main" id="{00000000-0008-0000-0400-000088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65" name="Text Box 16">
          <a:extLst>
            <a:ext uri="{FF2B5EF4-FFF2-40B4-BE49-F238E27FC236}">
              <a16:creationId xmlns:a16="http://schemas.microsoft.com/office/drawing/2014/main" id="{00000000-0008-0000-0400-000089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66" name="Text Box 17">
          <a:extLst>
            <a:ext uri="{FF2B5EF4-FFF2-40B4-BE49-F238E27FC236}">
              <a16:creationId xmlns:a16="http://schemas.microsoft.com/office/drawing/2014/main" id="{00000000-0008-0000-0400-00008A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67" name="Text Box 18">
          <a:extLst>
            <a:ext uri="{FF2B5EF4-FFF2-40B4-BE49-F238E27FC236}">
              <a16:creationId xmlns:a16="http://schemas.microsoft.com/office/drawing/2014/main" id="{00000000-0008-0000-0400-00008B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68" name="Text Box 19">
          <a:extLst>
            <a:ext uri="{FF2B5EF4-FFF2-40B4-BE49-F238E27FC236}">
              <a16:creationId xmlns:a16="http://schemas.microsoft.com/office/drawing/2014/main" id="{00000000-0008-0000-0400-00008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69" name="Text Box 16">
          <a:extLst>
            <a:ext uri="{FF2B5EF4-FFF2-40B4-BE49-F238E27FC236}">
              <a16:creationId xmlns:a16="http://schemas.microsoft.com/office/drawing/2014/main" id="{00000000-0008-0000-0400-00008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70" name="Text Box 17">
          <a:extLst>
            <a:ext uri="{FF2B5EF4-FFF2-40B4-BE49-F238E27FC236}">
              <a16:creationId xmlns:a16="http://schemas.microsoft.com/office/drawing/2014/main" id="{00000000-0008-0000-0400-00008E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71" name="Text Box 18">
          <a:extLst>
            <a:ext uri="{FF2B5EF4-FFF2-40B4-BE49-F238E27FC236}">
              <a16:creationId xmlns:a16="http://schemas.microsoft.com/office/drawing/2014/main" id="{00000000-0008-0000-0400-00008F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472" name="Text Box 19">
          <a:extLst>
            <a:ext uri="{FF2B5EF4-FFF2-40B4-BE49-F238E27FC236}">
              <a16:creationId xmlns:a16="http://schemas.microsoft.com/office/drawing/2014/main" id="{00000000-0008-0000-0400-000090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56743"/>
    <xdr:sp macro="" textlink="">
      <xdr:nvSpPr>
        <xdr:cNvPr id="3473" name="Text Box 15">
          <a:extLst>
            <a:ext uri="{FF2B5EF4-FFF2-40B4-BE49-F238E27FC236}">
              <a16:creationId xmlns:a16="http://schemas.microsoft.com/office/drawing/2014/main" id="{00000000-0008-0000-0400-0000910D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474" name="Text Box 15">
          <a:extLst>
            <a:ext uri="{FF2B5EF4-FFF2-40B4-BE49-F238E27FC236}">
              <a16:creationId xmlns:a16="http://schemas.microsoft.com/office/drawing/2014/main" id="{00000000-0008-0000-0400-0000920D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475" name="Text Box 15">
          <a:extLst>
            <a:ext uri="{FF2B5EF4-FFF2-40B4-BE49-F238E27FC236}">
              <a16:creationId xmlns:a16="http://schemas.microsoft.com/office/drawing/2014/main" id="{00000000-0008-0000-0400-0000930D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476" name="Text Box 15">
          <a:extLst>
            <a:ext uri="{FF2B5EF4-FFF2-40B4-BE49-F238E27FC236}">
              <a16:creationId xmlns:a16="http://schemas.microsoft.com/office/drawing/2014/main" id="{00000000-0008-0000-0400-0000940D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477" name="Text Box 15">
          <a:extLst>
            <a:ext uri="{FF2B5EF4-FFF2-40B4-BE49-F238E27FC236}">
              <a16:creationId xmlns:a16="http://schemas.microsoft.com/office/drawing/2014/main" id="{00000000-0008-0000-0400-0000950D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478" name="Text Box 15">
          <a:extLst>
            <a:ext uri="{FF2B5EF4-FFF2-40B4-BE49-F238E27FC236}">
              <a16:creationId xmlns:a16="http://schemas.microsoft.com/office/drawing/2014/main" id="{00000000-0008-0000-0400-0000960D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79" name="Text Box 16">
          <a:extLst>
            <a:ext uri="{FF2B5EF4-FFF2-40B4-BE49-F238E27FC236}">
              <a16:creationId xmlns:a16="http://schemas.microsoft.com/office/drawing/2014/main" id="{00000000-0008-0000-0400-00009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80" name="Text Box 17">
          <a:extLst>
            <a:ext uri="{FF2B5EF4-FFF2-40B4-BE49-F238E27FC236}">
              <a16:creationId xmlns:a16="http://schemas.microsoft.com/office/drawing/2014/main" id="{00000000-0008-0000-0400-00009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81" name="Text Box 18">
          <a:extLst>
            <a:ext uri="{FF2B5EF4-FFF2-40B4-BE49-F238E27FC236}">
              <a16:creationId xmlns:a16="http://schemas.microsoft.com/office/drawing/2014/main" id="{00000000-0008-0000-0400-000099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82" name="Text Box 19">
          <a:extLst>
            <a:ext uri="{FF2B5EF4-FFF2-40B4-BE49-F238E27FC236}">
              <a16:creationId xmlns:a16="http://schemas.microsoft.com/office/drawing/2014/main" id="{00000000-0008-0000-0400-00009A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83" name="Text Box 16">
          <a:extLst>
            <a:ext uri="{FF2B5EF4-FFF2-40B4-BE49-F238E27FC236}">
              <a16:creationId xmlns:a16="http://schemas.microsoft.com/office/drawing/2014/main" id="{00000000-0008-0000-0400-00009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84" name="Text Box 17">
          <a:extLst>
            <a:ext uri="{FF2B5EF4-FFF2-40B4-BE49-F238E27FC236}">
              <a16:creationId xmlns:a16="http://schemas.microsoft.com/office/drawing/2014/main" id="{00000000-0008-0000-0400-00009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85" name="Text Box 18">
          <a:extLst>
            <a:ext uri="{FF2B5EF4-FFF2-40B4-BE49-F238E27FC236}">
              <a16:creationId xmlns:a16="http://schemas.microsoft.com/office/drawing/2014/main" id="{00000000-0008-0000-0400-00009D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86" name="Text Box 19">
          <a:extLst>
            <a:ext uri="{FF2B5EF4-FFF2-40B4-BE49-F238E27FC236}">
              <a16:creationId xmlns:a16="http://schemas.microsoft.com/office/drawing/2014/main" id="{00000000-0008-0000-0400-00009E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87" name="Text Box 16">
          <a:extLst>
            <a:ext uri="{FF2B5EF4-FFF2-40B4-BE49-F238E27FC236}">
              <a16:creationId xmlns:a16="http://schemas.microsoft.com/office/drawing/2014/main" id="{00000000-0008-0000-0400-00009F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88" name="Text Box 17">
          <a:extLst>
            <a:ext uri="{FF2B5EF4-FFF2-40B4-BE49-F238E27FC236}">
              <a16:creationId xmlns:a16="http://schemas.microsoft.com/office/drawing/2014/main" id="{00000000-0008-0000-0400-0000A0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89" name="Text Box 18">
          <a:extLst>
            <a:ext uri="{FF2B5EF4-FFF2-40B4-BE49-F238E27FC236}">
              <a16:creationId xmlns:a16="http://schemas.microsoft.com/office/drawing/2014/main" id="{00000000-0008-0000-0400-0000A1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490" name="Text Box 19">
          <a:extLst>
            <a:ext uri="{FF2B5EF4-FFF2-40B4-BE49-F238E27FC236}">
              <a16:creationId xmlns:a16="http://schemas.microsoft.com/office/drawing/2014/main" id="{00000000-0008-0000-0400-0000A2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491" name="Text Box 15">
          <a:extLst>
            <a:ext uri="{FF2B5EF4-FFF2-40B4-BE49-F238E27FC236}">
              <a16:creationId xmlns:a16="http://schemas.microsoft.com/office/drawing/2014/main" id="{00000000-0008-0000-0400-0000A3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92" name="Text Box 16">
          <a:extLst>
            <a:ext uri="{FF2B5EF4-FFF2-40B4-BE49-F238E27FC236}">
              <a16:creationId xmlns:a16="http://schemas.microsoft.com/office/drawing/2014/main" id="{00000000-0008-0000-0400-0000A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93" name="Text Box 17">
          <a:extLst>
            <a:ext uri="{FF2B5EF4-FFF2-40B4-BE49-F238E27FC236}">
              <a16:creationId xmlns:a16="http://schemas.microsoft.com/office/drawing/2014/main" id="{00000000-0008-0000-0400-0000A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94" name="Text Box 18">
          <a:extLst>
            <a:ext uri="{FF2B5EF4-FFF2-40B4-BE49-F238E27FC236}">
              <a16:creationId xmlns:a16="http://schemas.microsoft.com/office/drawing/2014/main" id="{00000000-0008-0000-0400-0000A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495" name="Text Box 19">
          <a:extLst>
            <a:ext uri="{FF2B5EF4-FFF2-40B4-BE49-F238E27FC236}">
              <a16:creationId xmlns:a16="http://schemas.microsoft.com/office/drawing/2014/main" id="{00000000-0008-0000-0400-0000A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496" name="Text Box 15">
          <a:extLst>
            <a:ext uri="{FF2B5EF4-FFF2-40B4-BE49-F238E27FC236}">
              <a16:creationId xmlns:a16="http://schemas.microsoft.com/office/drawing/2014/main" id="{00000000-0008-0000-0400-0000A80D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97" name="Text Box 16">
          <a:extLst>
            <a:ext uri="{FF2B5EF4-FFF2-40B4-BE49-F238E27FC236}">
              <a16:creationId xmlns:a16="http://schemas.microsoft.com/office/drawing/2014/main" id="{00000000-0008-0000-0400-0000A9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98" name="Text Box 17">
          <a:extLst>
            <a:ext uri="{FF2B5EF4-FFF2-40B4-BE49-F238E27FC236}">
              <a16:creationId xmlns:a16="http://schemas.microsoft.com/office/drawing/2014/main" id="{00000000-0008-0000-0400-0000A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499" name="Text Box 18">
          <a:extLst>
            <a:ext uri="{FF2B5EF4-FFF2-40B4-BE49-F238E27FC236}">
              <a16:creationId xmlns:a16="http://schemas.microsoft.com/office/drawing/2014/main" id="{00000000-0008-0000-0400-0000A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0" name="Text Box 16">
          <a:extLst>
            <a:ext uri="{FF2B5EF4-FFF2-40B4-BE49-F238E27FC236}">
              <a16:creationId xmlns:a16="http://schemas.microsoft.com/office/drawing/2014/main" id="{00000000-0008-0000-0400-0000A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1" name="Text Box 17">
          <a:extLst>
            <a:ext uri="{FF2B5EF4-FFF2-40B4-BE49-F238E27FC236}">
              <a16:creationId xmlns:a16="http://schemas.microsoft.com/office/drawing/2014/main" id="{00000000-0008-0000-0400-0000A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2" name="Text Box 18">
          <a:extLst>
            <a:ext uri="{FF2B5EF4-FFF2-40B4-BE49-F238E27FC236}">
              <a16:creationId xmlns:a16="http://schemas.microsoft.com/office/drawing/2014/main" id="{00000000-0008-0000-0400-0000AE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3" name="Text Box 19">
          <a:extLst>
            <a:ext uri="{FF2B5EF4-FFF2-40B4-BE49-F238E27FC236}">
              <a16:creationId xmlns:a16="http://schemas.microsoft.com/office/drawing/2014/main" id="{00000000-0008-0000-0400-0000AF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4" name="Text Box 16">
          <a:extLst>
            <a:ext uri="{FF2B5EF4-FFF2-40B4-BE49-F238E27FC236}">
              <a16:creationId xmlns:a16="http://schemas.microsoft.com/office/drawing/2014/main" id="{00000000-0008-0000-0400-0000B0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5" name="Text Box 17">
          <a:extLst>
            <a:ext uri="{FF2B5EF4-FFF2-40B4-BE49-F238E27FC236}">
              <a16:creationId xmlns:a16="http://schemas.microsoft.com/office/drawing/2014/main" id="{00000000-0008-0000-0400-0000B1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06" name="Text Box 18">
          <a:extLst>
            <a:ext uri="{FF2B5EF4-FFF2-40B4-BE49-F238E27FC236}">
              <a16:creationId xmlns:a16="http://schemas.microsoft.com/office/drawing/2014/main" id="{00000000-0008-0000-0400-0000B2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507" name="Text Box 15">
          <a:extLst>
            <a:ext uri="{FF2B5EF4-FFF2-40B4-BE49-F238E27FC236}">
              <a16:creationId xmlns:a16="http://schemas.microsoft.com/office/drawing/2014/main" id="{00000000-0008-0000-0400-0000B30D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08" name="Text Box 16">
          <a:extLst>
            <a:ext uri="{FF2B5EF4-FFF2-40B4-BE49-F238E27FC236}">
              <a16:creationId xmlns:a16="http://schemas.microsoft.com/office/drawing/2014/main" id="{00000000-0008-0000-0400-0000B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09" name="Text Box 17">
          <a:extLst>
            <a:ext uri="{FF2B5EF4-FFF2-40B4-BE49-F238E27FC236}">
              <a16:creationId xmlns:a16="http://schemas.microsoft.com/office/drawing/2014/main" id="{00000000-0008-0000-0400-0000B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10" name="Text Box 18">
          <a:extLst>
            <a:ext uri="{FF2B5EF4-FFF2-40B4-BE49-F238E27FC236}">
              <a16:creationId xmlns:a16="http://schemas.microsoft.com/office/drawing/2014/main" id="{00000000-0008-0000-0400-0000B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11" name="Text Box 19">
          <a:extLst>
            <a:ext uri="{FF2B5EF4-FFF2-40B4-BE49-F238E27FC236}">
              <a16:creationId xmlns:a16="http://schemas.microsoft.com/office/drawing/2014/main" id="{00000000-0008-0000-0400-0000B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12" name="Text Box 16">
          <a:extLst>
            <a:ext uri="{FF2B5EF4-FFF2-40B4-BE49-F238E27FC236}">
              <a16:creationId xmlns:a16="http://schemas.microsoft.com/office/drawing/2014/main" id="{00000000-0008-0000-0400-0000B8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13" name="Text Box 17">
          <a:extLst>
            <a:ext uri="{FF2B5EF4-FFF2-40B4-BE49-F238E27FC236}">
              <a16:creationId xmlns:a16="http://schemas.microsoft.com/office/drawing/2014/main" id="{00000000-0008-0000-0400-0000B9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14" name="Text Box 18">
          <a:extLst>
            <a:ext uri="{FF2B5EF4-FFF2-40B4-BE49-F238E27FC236}">
              <a16:creationId xmlns:a16="http://schemas.microsoft.com/office/drawing/2014/main" id="{00000000-0008-0000-0400-0000B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15" name="Text Box 19">
          <a:extLst>
            <a:ext uri="{FF2B5EF4-FFF2-40B4-BE49-F238E27FC236}">
              <a16:creationId xmlns:a16="http://schemas.microsoft.com/office/drawing/2014/main" id="{00000000-0008-0000-0400-0000B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16" name="Text Box 16">
          <a:extLst>
            <a:ext uri="{FF2B5EF4-FFF2-40B4-BE49-F238E27FC236}">
              <a16:creationId xmlns:a16="http://schemas.microsoft.com/office/drawing/2014/main" id="{00000000-0008-0000-0400-0000BC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17" name="Text Box 17">
          <a:extLst>
            <a:ext uri="{FF2B5EF4-FFF2-40B4-BE49-F238E27FC236}">
              <a16:creationId xmlns:a16="http://schemas.microsoft.com/office/drawing/2014/main" id="{00000000-0008-0000-0400-0000BD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18" name="Text Box 18">
          <a:extLst>
            <a:ext uri="{FF2B5EF4-FFF2-40B4-BE49-F238E27FC236}">
              <a16:creationId xmlns:a16="http://schemas.microsoft.com/office/drawing/2014/main" id="{00000000-0008-0000-0400-0000BE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19" name="Text Box 19">
          <a:extLst>
            <a:ext uri="{FF2B5EF4-FFF2-40B4-BE49-F238E27FC236}">
              <a16:creationId xmlns:a16="http://schemas.microsoft.com/office/drawing/2014/main" id="{00000000-0008-0000-0400-0000BF0D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520" name="Text Box 15">
          <a:extLst>
            <a:ext uri="{FF2B5EF4-FFF2-40B4-BE49-F238E27FC236}">
              <a16:creationId xmlns:a16="http://schemas.microsoft.com/office/drawing/2014/main" id="{00000000-0008-0000-0400-0000C0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21" name="Text Box 16">
          <a:extLst>
            <a:ext uri="{FF2B5EF4-FFF2-40B4-BE49-F238E27FC236}">
              <a16:creationId xmlns:a16="http://schemas.microsoft.com/office/drawing/2014/main" id="{00000000-0008-0000-0400-0000C1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22" name="Text Box 17">
          <a:extLst>
            <a:ext uri="{FF2B5EF4-FFF2-40B4-BE49-F238E27FC236}">
              <a16:creationId xmlns:a16="http://schemas.microsoft.com/office/drawing/2014/main" id="{00000000-0008-0000-0400-0000C2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23" name="Text Box 18">
          <a:extLst>
            <a:ext uri="{FF2B5EF4-FFF2-40B4-BE49-F238E27FC236}">
              <a16:creationId xmlns:a16="http://schemas.microsoft.com/office/drawing/2014/main" id="{00000000-0008-0000-0400-0000C3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24" name="Text Box 19">
          <a:extLst>
            <a:ext uri="{FF2B5EF4-FFF2-40B4-BE49-F238E27FC236}">
              <a16:creationId xmlns:a16="http://schemas.microsoft.com/office/drawing/2014/main" id="{00000000-0008-0000-0400-0000C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25" name="Text Box 16">
          <a:extLst>
            <a:ext uri="{FF2B5EF4-FFF2-40B4-BE49-F238E27FC236}">
              <a16:creationId xmlns:a16="http://schemas.microsoft.com/office/drawing/2014/main" id="{00000000-0008-0000-0400-0000C5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26" name="Text Box 17">
          <a:extLst>
            <a:ext uri="{FF2B5EF4-FFF2-40B4-BE49-F238E27FC236}">
              <a16:creationId xmlns:a16="http://schemas.microsoft.com/office/drawing/2014/main" id="{00000000-0008-0000-0400-0000C6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3527" name="Text Box 18">
          <a:extLst>
            <a:ext uri="{FF2B5EF4-FFF2-40B4-BE49-F238E27FC236}">
              <a16:creationId xmlns:a16="http://schemas.microsoft.com/office/drawing/2014/main" id="{00000000-0008-0000-0400-0000C70D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28" name="Text Box 16">
          <a:extLst>
            <a:ext uri="{FF2B5EF4-FFF2-40B4-BE49-F238E27FC236}">
              <a16:creationId xmlns:a16="http://schemas.microsoft.com/office/drawing/2014/main" id="{00000000-0008-0000-0400-0000C8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29" name="Text Box 17">
          <a:extLst>
            <a:ext uri="{FF2B5EF4-FFF2-40B4-BE49-F238E27FC236}">
              <a16:creationId xmlns:a16="http://schemas.microsoft.com/office/drawing/2014/main" id="{00000000-0008-0000-0400-0000C9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30" name="Text Box 18">
          <a:extLst>
            <a:ext uri="{FF2B5EF4-FFF2-40B4-BE49-F238E27FC236}">
              <a16:creationId xmlns:a16="http://schemas.microsoft.com/office/drawing/2014/main" id="{00000000-0008-0000-0400-0000CA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31" name="Text Box 19">
          <a:extLst>
            <a:ext uri="{FF2B5EF4-FFF2-40B4-BE49-F238E27FC236}">
              <a16:creationId xmlns:a16="http://schemas.microsoft.com/office/drawing/2014/main" id="{00000000-0008-0000-0400-0000CB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32" name="Text Box 16">
          <a:extLst>
            <a:ext uri="{FF2B5EF4-FFF2-40B4-BE49-F238E27FC236}">
              <a16:creationId xmlns:a16="http://schemas.microsoft.com/office/drawing/2014/main" id="{00000000-0008-0000-0400-0000C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533" name="Text Box 15">
          <a:extLst>
            <a:ext uri="{FF2B5EF4-FFF2-40B4-BE49-F238E27FC236}">
              <a16:creationId xmlns:a16="http://schemas.microsoft.com/office/drawing/2014/main" id="{00000000-0008-0000-0400-0000CD0D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8496"/>
    <xdr:sp macro="" textlink="">
      <xdr:nvSpPr>
        <xdr:cNvPr id="3534" name="Text Box 15">
          <a:extLst>
            <a:ext uri="{FF2B5EF4-FFF2-40B4-BE49-F238E27FC236}">
              <a16:creationId xmlns:a16="http://schemas.microsoft.com/office/drawing/2014/main" id="{00000000-0008-0000-0400-0000CE0D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535" name="Text Box 15">
          <a:extLst>
            <a:ext uri="{FF2B5EF4-FFF2-40B4-BE49-F238E27FC236}">
              <a16:creationId xmlns:a16="http://schemas.microsoft.com/office/drawing/2014/main" id="{00000000-0008-0000-0400-0000CF0D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536" name="Text Box 15">
          <a:extLst>
            <a:ext uri="{FF2B5EF4-FFF2-40B4-BE49-F238E27FC236}">
              <a16:creationId xmlns:a16="http://schemas.microsoft.com/office/drawing/2014/main" id="{00000000-0008-0000-0400-0000D00D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37" name="Text Box 15">
          <a:extLst>
            <a:ext uri="{FF2B5EF4-FFF2-40B4-BE49-F238E27FC236}">
              <a16:creationId xmlns:a16="http://schemas.microsoft.com/office/drawing/2014/main" id="{00000000-0008-0000-0400-0000D10D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538" name="Text Box 15">
          <a:extLst>
            <a:ext uri="{FF2B5EF4-FFF2-40B4-BE49-F238E27FC236}">
              <a16:creationId xmlns:a16="http://schemas.microsoft.com/office/drawing/2014/main" id="{00000000-0008-0000-0400-0000D20D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539" name="Text Box 15">
          <a:extLst>
            <a:ext uri="{FF2B5EF4-FFF2-40B4-BE49-F238E27FC236}">
              <a16:creationId xmlns:a16="http://schemas.microsoft.com/office/drawing/2014/main" id="{00000000-0008-0000-0400-0000D30D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40" name="Text Box 16">
          <a:extLst>
            <a:ext uri="{FF2B5EF4-FFF2-40B4-BE49-F238E27FC236}">
              <a16:creationId xmlns:a16="http://schemas.microsoft.com/office/drawing/2014/main" id="{00000000-0008-0000-0400-0000D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41" name="Text Box 17">
          <a:extLst>
            <a:ext uri="{FF2B5EF4-FFF2-40B4-BE49-F238E27FC236}">
              <a16:creationId xmlns:a16="http://schemas.microsoft.com/office/drawing/2014/main" id="{00000000-0008-0000-0400-0000D5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42" name="Text Box 18">
          <a:extLst>
            <a:ext uri="{FF2B5EF4-FFF2-40B4-BE49-F238E27FC236}">
              <a16:creationId xmlns:a16="http://schemas.microsoft.com/office/drawing/2014/main" id="{00000000-0008-0000-0400-0000D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43" name="Text Box 19">
          <a:extLst>
            <a:ext uri="{FF2B5EF4-FFF2-40B4-BE49-F238E27FC236}">
              <a16:creationId xmlns:a16="http://schemas.microsoft.com/office/drawing/2014/main" id="{00000000-0008-0000-0400-0000D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44" name="Text Box 16">
          <a:extLst>
            <a:ext uri="{FF2B5EF4-FFF2-40B4-BE49-F238E27FC236}">
              <a16:creationId xmlns:a16="http://schemas.microsoft.com/office/drawing/2014/main" id="{00000000-0008-0000-0400-0000D8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45" name="Text Box 17">
          <a:extLst>
            <a:ext uri="{FF2B5EF4-FFF2-40B4-BE49-F238E27FC236}">
              <a16:creationId xmlns:a16="http://schemas.microsoft.com/office/drawing/2014/main" id="{00000000-0008-0000-0400-0000D9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46" name="Text Box 18">
          <a:extLst>
            <a:ext uri="{FF2B5EF4-FFF2-40B4-BE49-F238E27FC236}">
              <a16:creationId xmlns:a16="http://schemas.microsoft.com/office/drawing/2014/main" id="{00000000-0008-0000-0400-0000D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47" name="Text Box 19">
          <a:extLst>
            <a:ext uri="{FF2B5EF4-FFF2-40B4-BE49-F238E27FC236}">
              <a16:creationId xmlns:a16="http://schemas.microsoft.com/office/drawing/2014/main" id="{00000000-0008-0000-0400-0000D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48" name="Text Box 16">
          <a:extLst>
            <a:ext uri="{FF2B5EF4-FFF2-40B4-BE49-F238E27FC236}">
              <a16:creationId xmlns:a16="http://schemas.microsoft.com/office/drawing/2014/main" id="{00000000-0008-0000-0400-0000DC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49" name="Text Box 17">
          <a:extLst>
            <a:ext uri="{FF2B5EF4-FFF2-40B4-BE49-F238E27FC236}">
              <a16:creationId xmlns:a16="http://schemas.microsoft.com/office/drawing/2014/main" id="{00000000-0008-0000-0400-0000DD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50" name="Text Box 18">
          <a:extLst>
            <a:ext uri="{FF2B5EF4-FFF2-40B4-BE49-F238E27FC236}">
              <a16:creationId xmlns:a16="http://schemas.microsoft.com/office/drawing/2014/main" id="{00000000-0008-0000-0400-0000DE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51" name="Text Box 19">
          <a:extLst>
            <a:ext uri="{FF2B5EF4-FFF2-40B4-BE49-F238E27FC236}">
              <a16:creationId xmlns:a16="http://schemas.microsoft.com/office/drawing/2014/main" id="{00000000-0008-0000-0400-0000DF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552" name="Text Box 15">
          <a:extLst>
            <a:ext uri="{FF2B5EF4-FFF2-40B4-BE49-F238E27FC236}">
              <a16:creationId xmlns:a16="http://schemas.microsoft.com/office/drawing/2014/main" id="{00000000-0008-0000-0400-0000E00D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53" name="Text Box 16">
          <a:extLst>
            <a:ext uri="{FF2B5EF4-FFF2-40B4-BE49-F238E27FC236}">
              <a16:creationId xmlns:a16="http://schemas.microsoft.com/office/drawing/2014/main" id="{00000000-0008-0000-0400-0000E1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54" name="Text Box 17">
          <a:extLst>
            <a:ext uri="{FF2B5EF4-FFF2-40B4-BE49-F238E27FC236}">
              <a16:creationId xmlns:a16="http://schemas.microsoft.com/office/drawing/2014/main" id="{00000000-0008-0000-0400-0000E2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55" name="Text Box 18">
          <a:extLst>
            <a:ext uri="{FF2B5EF4-FFF2-40B4-BE49-F238E27FC236}">
              <a16:creationId xmlns:a16="http://schemas.microsoft.com/office/drawing/2014/main" id="{00000000-0008-0000-0400-0000E3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56" name="Text Box 19">
          <a:extLst>
            <a:ext uri="{FF2B5EF4-FFF2-40B4-BE49-F238E27FC236}">
              <a16:creationId xmlns:a16="http://schemas.microsoft.com/office/drawing/2014/main" id="{00000000-0008-0000-0400-0000E4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57" name="Text Box 16">
          <a:extLst>
            <a:ext uri="{FF2B5EF4-FFF2-40B4-BE49-F238E27FC236}">
              <a16:creationId xmlns:a16="http://schemas.microsoft.com/office/drawing/2014/main" id="{00000000-0008-0000-0400-0000E5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58" name="Text Box 17">
          <a:extLst>
            <a:ext uri="{FF2B5EF4-FFF2-40B4-BE49-F238E27FC236}">
              <a16:creationId xmlns:a16="http://schemas.microsoft.com/office/drawing/2014/main" id="{00000000-0008-0000-0400-0000E6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59" name="Text Box 18">
          <a:extLst>
            <a:ext uri="{FF2B5EF4-FFF2-40B4-BE49-F238E27FC236}">
              <a16:creationId xmlns:a16="http://schemas.microsoft.com/office/drawing/2014/main" id="{00000000-0008-0000-0400-0000E7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0" name="Text Box 16">
          <a:extLst>
            <a:ext uri="{FF2B5EF4-FFF2-40B4-BE49-F238E27FC236}">
              <a16:creationId xmlns:a16="http://schemas.microsoft.com/office/drawing/2014/main" id="{00000000-0008-0000-0400-0000E8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1" name="Text Box 17">
          <a:extLst>
            <a:ext uri="{FF2B5EF4-FFF2-40B4-BE49-F238E27FC236}">
              <a16:creationId xmlns:a16="http://schemas.microsoft.com/office/drawing/2014/main" id="{00000000-0008-0000-0400-0000E9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2" name="Text Box 18">
          <a:extLst>
            <a:ext uri="{FF2B5EF4-FFF2-40B4-BE49-F238E27FC236}">
              <a16:creationId xmlns:a16="http://schemas.microsoft.com/office/drawing/2014/main" id="{00000000-0008-0000-0400-0000EA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3" name="Text Box 19">
          <a:extLst>
            <a:ext uri="{FF2B5EF4-FFF2-40B4-BE49-F238E27FC236}">
              <a16:creationId xmlns:a16="http://schemas.microsoft.com/office/drawing/2014/main" id="{00000000-0008-0000-0400-0000EB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4" name="Text Box 16">
          <a:extLst>
            <a:ext uri="{FF2B5EF4-FFF2-40B4-BE49-F238E27FC236}">
              <a16:creationId xmlns:a16="http://schemas.microsoft.com/office/drawing/2014/main" id="{00000000-0008-0000-0400-0000EC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5" name="Text Box 17">
          <a:extLst>
            <a:ext uri="{FF2B5EF4-FFF2-40B4-BE49-F238E27FC236}">
              <a16:creationId xmlns:a16="http://schemas.microsoft.com/office/drawing/2014/main" id="{00000000-0008-0000-0400-0000ED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6" name="Text Box 18">
          <a:extLst>
            <a:ext uri="{FF2B5EF4-FFF2-40B4-BE49-F238E27FC236}">
              <a16:creationId xmlns:a16="http://schemas.microsoft.com/office/drawing/2014/main" id="{00000000-0008-0000-0400-0000EE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67" name="Text Box 19">
          <a:extLst>
            <a:ext uri="{FF2B5EF4-FFF2-40B4-BE49-F238E27FC236}">
              <a16:creationId xmlns:a16="http://schemas.microsoft.com/office/drawing/2014/main" id="{00000000-0008-0000-0400-0000EF0D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56743"/>
    <xdr:sp macro="" textlink="">
      <xdr:nvSpPr>
        <xdr:cNvPr id="3568" name="Text Box 15">
          <a:extLst>
            <a:ext uri="{FF2B5EF4-FFF2-40B4-BE49-F238E27FC236}">
              <a16:creationId xmlns:a16="http://schemas.microsoft.com/office/drawing/2014/main" id="{00000000-0008-0000-0400-0000F00D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569" name="Text Box 15">
          <a:extLst>
            <a:ext uri="{FF2B5EF4-FFF2-40B4-BE49-F238E27FC236}">
              <a16:creationId xmlns:a16="http://schemas.microsoft.com/office/drawing/2014/main" id="{00000000-0008-0000-0400-0000F10D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570" name="Text Box 15">
          <a:extLst>
            <a:ext uri="{FF2B5EF4-FFF2-40B4-BE49-F238E27FC236}">
              <a16:creationId xmlns:a16="http://schemas.microsoft.com/office/drawing/2014/main" id="{00000000-0008-0000-0400-0000F20D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571" name="Text Box 15">
          <a:extLst>
            <a:ext uri="{FF2B5EF4-FFF2-40B4-BE49-F238E27FC236}">
              <a16:creationId xmlns:a16="http://schemas.microsoft.com/office/drawing/2014/main" id="{00000000-0008-0000-0400-0000F30D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572" name="Text Box 15">
          <a:extLst>
            <a:ext uri="{FF2B5EF4-FFF2-40B4-BE49-F238E27FC236}">
              <a16:creationId xmlns:a16="http://schemas.microsoft.com/office/drawing/2014/main" id="{00000000-0008-0000-0400-0000F40D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573" name="Text Box 15">
          <a:extLst>
            <a:ext uri="{FF2B5EF4-FFF2-40B4-BE49-F238E27FC236}">
              <a16:creationId xmlns:a16="http://schemas.microsoft.com/office/drawing/2014/main" id="{00000000-0008-0000-0400-0000F50D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74" name="Text Box 16">
          <a:extLst>
            <a:ext uri="{FF2B5EF4-FFF2-40B4-BE49-F238E27FC236}">
              <a16:creationId xmlns:a16="http://schemas.microsoft.com/office/drawing/2014/main" id="{00000000-0008-0000-0400-0000F6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75" name="Text Box 17">
          <a:extLst>
            <a:ext uri="{FF2B5EF4-FFF2-40B4-BE49-F238E27FC236}">
              <a16:creationId xmlns:a16="http://schemas.microsoft.com/office/drawing/2014/main" id="{00000000-0008-0000-0400-0000F7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76" name="Text Box 18">
          <a:extLst>
            <a:ext uri="{FF2B5EF4-FFF2-40B4-BE49-F238E27FC236}">
              <a16:creationId xmlns:a16="http://schemas.microsoft.com/office/drawing/2014/main" id="{00000000-0008-0000-0400-0000F8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77" name="Text Box 19">
          <a:extLst>
            <a:ext uri="{FF2B5EF4-FFF2-40B4-BE49-F238E27FC236}">
              <a16:creationId xmlns:a16="http://schemas.microsoft.com/office/drawing/2014/main" id="{00000000-0008-0000-0400-0000F90D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78" name="Text Box 16">
          <a:extLst>
            <a:ext uri="{FF2B5EF4-FFF2-40B4-BE49-F238E27FC236}">
              <a16:creationId xmlns:a16="http://schemas.microsoft.com/office/drawing/2014/main" id="{00000000-0008-0000-0400-0000FA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79" name="Text Box 17">
          <a:extLst>
            <a:ext uri="{FF2B5EF4-FFF2-40B4-BE49-F238E27FC236}">
              <a16:creationId xmlns:a16="http://schemas.microsoft.com/office/drawing/2014/main" id="{00000000-0008-0000-0400-0000FB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80" name="Text Box 18">
          <a:extLst>
            <a:ext uri="{FF2B5EF4-FFF2-40B4-BE49-F238E27FC236}">
              <a16:creationId xmlns:a16="http://schemas.microsoft.com/office/drawing/2014/main" id="{00000000-0008-0000-0400-0000FC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81" name="Text Box 19">
          <a:extLst>
            <a:ext uri="{FF2B5EF4-FFF2-40B4-BE49-F238E27FC236}">
              <a16:creationId xmlns:a16="http://schemas.microsoft.com/office/drawing/2014/main" id="{00000000-0008-0000-0400-0000FD0D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82" name="Text Box 16">
          <a:extLst>
            <a:ext uri="{FF2B5EF4-FFF2-40B4-BE49-F238E27FC236}">
              <a16:creationId xmlns:a16="http://schemas.microsoft.com/office/drawing/2014/main" id="{00000000-0008-0000-0400-0000FE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83" name="Text Box 17">
          <a:extLst>
            <a:ext uri="{FF2B5EF4-FFF2-40B4-BE49-F238E27FC236}">
              <a16:creationId xmlns:a16="http://schemas.microsoft.com/office/drawing/2014/main" id="{00000000-0008-0000-0400-0000FF0D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84" name="Text Box 18">
          <a:extLst>
            <a:ext uri="{FF2B5EF4-FFF2-40B4-BE49-F238E27FC236}">
              <a16:creationId xmlns:a16="http://schemas.microsoft.com/office/drawing/2014/main" id="{00000000-0008-0000-0400-000000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585" name="Text Box 19">
          <a:extLst>
            <a:ext uri="{FF2B5EF4-FFF2-40B4-BE49-F238E27FC236}">
              <a16:creationId xmlns:a16="http://schemas.microsoft.com/office/drawing/2014/main" id="{00000000-0008-0000-0400-000001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586" name="Text Box 15">
          <a:extLst>
            <a:ext uri="{FF2B5EF4-FFF2-40B4-BE49-F238E27FC236}">
              <a16:creationId xmlns:a16="http://schemas.microsoft.com/office/drawing/2014/main" id="{00000000-0008-0000-0400-000002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87" name="Text Box 16">
          <a:extLst>
            <a:ext uri="{FF2B5EF4-FFF2-40B4-BE49-F238E27FC236}">
              <a16:creationId xmlns:a16="http://schemas.microsoft.com/office/drawing/2014/main" id="{00000000-0008-0000-0400-00000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88" name="Text Box 17">
          <a:extLst>
            <a:ext uri="{FF2B5EF4-FFF2-40B4-BE49-F238E27FC236}">
              <a16:creationId xmlns:a16="http://schemas.microsoft.com/office/drawing/2014/main" id="{00000000-0008-0000-0400-00000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89" name="Text Box 18">
          <a:extLst>
            <a:ext uri="{FF2B5EF4-FFF2-40B4-BE49-F238E27FC236}">
              <a16:creationId xmlns:a16="http://schemas.microsoft.com/office/drawing/2014/main" id="{00000000-0008-0000-0400-00000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590" name="Text Box 19">
          <a:extLst>
            <a:ext uri="{FF2B5EF4-FFF2-40B4-BE49-F238E27FC236}">
              <a16:creationId xmlns:a16="http://schemas.microsoft.com/office/drawing/2014/main" id="{00000000-0008-0000-0400-000006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591" name="Text Box 15">
          <a:extLst>
            <a:ext uri="{FF2B5EF4-FFF2-40B4-BE49-F238E27FC236}">
              <a16:creationId xmlns:a16="http://schemas.microsoft.com/office/drawing/2014/main" id="{00000000-0008-0000-0400-0000070E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92" name="Text Box 16">
          <a:extLst>
            <a:ext uri="{FF2B5EF4-FFF2-40B4-BE49-F238E27FC236}">
              <a16:creationId xmlns:a16="http://schemas.microsoft.com/office/drawing/2014/main" id="{00000000-0008-0000-0400-00000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93" name="Text Box 17">
          <a:extLst>
            <a:ext uri="{FF2B5EF4-FFF2-40B4-BE49-F238E27FC236}">
              <a16:creationId xmlns:a16="http://schemas.microsoft.com/office/drawing/2014/main" id="{00000000-0008-0000-0400-00000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594" name="Text Box 18">
          <a:extLst>
            <a:ext uri="{FF2B5EF4-FFF2-40B4-BE49-F238E27FC236}">
              <a16:creationId xmlns:a16="http://schemas.microsoft.com/office/drawing/2014/main" id="{00000000-0008-0000-0400-00000A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95" name="Text Box 16">
          <a:extLst>
            <a:ext uri="{FF2B5EF4-FFF2-40B4-BE49-F238E27FC236}">
              <a16:creationId xmlns:a16="http://schemas.microsoft.com/office/drawing/2014/main" id="{00000000-0008-0000-0400-00000B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96" name="Text Box 17">
          <a:extLst>
            <a:ext uri="{FF2B5EF4-FFF2-40B4-BE49-F238E27FC236}">
              <a16:creationId xmlns:a16="http://schemas.microsoft.com/office/drawing/2014/main" id="{00000000-0008-0000-0400-00000C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97" name="Text Box 18">
          <a:extLst>
            <a:ext uri="{FF2B5EF4-FFF2-40B4-BE49-F238E27FC236}">
              <a16:creationId xmlns:a16="http://schemas.microsoft.com/office/drawing/2014/main" id="{00000000-0008-0000-0400-00000D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98" name="Text Box 19">
          <a:extLst>
            <a:ext uri="{FF2B5EF4-FFF2-40B4-BE49-F238E27FC236}">
              <a16:creationId xmlns:a16="http://schemas.microsoft.com/office/drawing/2014/main" id="{00000000-0008-0000-0400-00000E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599" name="Text Box 16">
          <a:extLst>
            <a:ext uri="{FF2B5EF4-FFF2-40B4-BE49-F238E27FC236}">
              <a16:creationId xmlns:a16="http://schemas.microsoft.com/office/drawing/2014/main" id="{00000000-0008-0000-0400-00000F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00" name="Text Box 17">
          <a:extLst>
            <a:ext uri="{FF2B5EF4-FFF2-40B4-BE49-F238E27FC236}">
              <a16:creationId xmlns:a16="http://schemas.microsoft.com/office/drawing/2014/main" id="{00000000-0008-0000-0400-000010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01" name="Text Box 18">
          <a:extLst>
            <a:ext uri="{FF2B5EF4-FFF2-40B4-BE49-F238E27FC236}">
              <a16:creationId xmlns:a16="http://schemas.microsoft.com/office/drawing/2014/main" id="{00000000-0008-0000-0400-000011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602" name="Text Box 15">
          <a:extLst>
            <a:ext uri="{FF2B5EF4-FFF2-40B4-BE49-F238E27FC236}">
              <a16:creationId xmlns:a16="http://schemas.microsoft.com/office/drawing/2014/main" id="{00000000-0008-0000-0400-0000120E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03" name="Text Box 16">
          <a:extLst>
            <a:ext uri="{FF2B5EF4-FFF2-40B4-BE49-F238E27FC236}">
              <a16:creationId xmlns:a16="http://schemas.microsoft.com/office/drawing/2014/main" id="{00000000-0008-0000-0400-00001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04" name="Text Box 17">
          <a:extLst>
            <a:ext uri="{FF2B5EF4-FFF2-40B4-BE49-F238E27FC236}">
              <a16:creationId xmlns:a16="http://schemas.microsoft.com/office/drawing/2014/main" id="{00000000-0008-0000-0400-00001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05" name="Text Box 18">
          <a:extLst>
            <a:ext uri="{FF2B5EF4-FFF2-40B4-BE49-F238E27FC236}">
              <a16:creationId xmlns:a16="http://schemas.microsoft.com/office/drawing/2014/main" id="{00000000-0008-0000-0400-00001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06" name="Text Box 19">
          <a:extLst>
            <a:ext uri="{FF2B5EF4-FFF2-40B4-BE49-F238E27FC236}">
              <a16:creationId xmlns:a16="http://schemas.microsoft.com/office/drawing/2014/main" id="{00000000-0008-0000-0400-000016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07" name="Text Box 16">
          <a:extLst>
            <a:ext uri="{FF2B5EF4-FFF2-40B4-BE49-F238E27FC236}">
              <a16:creationId xmlns:a16="http://schemas.microsoft.com/office/drawing/2014/main" id="{00000000-0008-0000-0400-00001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08" name="Text Box 17">
          <a:extLst>
            <a:ext uri="{FF2B5EF4-FFF2-40B4-BE49-F238E27FC236}">
              <a16:creationId xmlns:a16="http://schemas.microsoft.com/office/drawing/2014/main" id="{00000000-0008-0000-0400-00001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09" name="Text Box 18">
          <a:extLst>
            <a:ext uri="{FF2B5EF4-FFF2-40B4-BE49-F238E27FC236}">
              <a16:creationId xmlns:a16="http://schemas.microsoft.com/office/drawing/2014/main" id="{00000000-0008-0000-0400-00001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10" name="Text Box 19">
          <a:extLst>
            <a:ext uri="{FF2B5EF4-FFF2-40B4-BE49-F238E27FC236}">
              <a16:creationId xmlns:a16="http://schemas.microsoft.com/office/drawing/2014/main" id="{00000000-0008-0000-0400-00001A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11" name="Text Box 16">
          <a:extLst>
            <a:ext uri="{FF2B5EF4-FFF2-40B4-BE49-F238E27FC236}">
              <a16:creationId xmlns:a16="http://schemas.microsoft.com/office/drawing/2014/main" id="{00000000-0008-0000-0400-00001B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12" name="Text Box 17">
          <a:extLst>
            <a:ext uri="{FF2B5EF4-FFF2-40B4-BE49-F238E27FC236}">
              <a16:creationId xmlns:a16="http://schemas.microsoft.com/office/drawing/2014/main" id="{00000000-0008-0000-0400-00001C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13" name="Text Box 18">
          <a:extLst>
            <a:ext uri="{FF2B5EF4-FFF2-40B4-BE49-F238E27FC236}">
              <a16:creationId xmlns:a16="http://schemas.microsoft.com/office/drawing/2014/main" id="{00000000-0008-0000-0400-00001D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14" name="Text Box 19">
          <a:extLst>
            <a:ext uri="{FF2B5EF4-FFF2-40B4-BE49-F238E27FC236}">
              <a16:creationId xmlns:a16="http://schemas.microsoft.com/office/drawing/2014/main" id="{00000000-0008-0000-0400-00001E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615" name="Text Box 15">
          <a:extLst>
            <a:ext uri="{FF2B5EF4-FFF2-40B4-BE49-F238E27FC236}">
              <a16:creationId xmlns:a16="http://schemas.microsoft.com/office/drawing/2014/main" id="{00000000-0008-0000-0400-00001F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16" name="Text Box 16">
          <a:extLst>
            <a:ext uri="{FF2B5EF4-FFF2-40B4-BE49-F238E27FC236}">
              <a16:creationId xmlns:a16="http://schemas.microsoft.com/office/drawing/2014/main" id="{00000000-0008-0000-0400-000020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17" name="Text Box 17">
          <a:extLst>
            <a:ext uri="{FF2B5EF4-FFF2-40B4-BE49-F238E27FC236}">
              <a16:creationId xmlns:a16="http://schemas.microsoft.com/office/drawing/2014/main" id="{00000000-0008-0000-0400-00002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18" name="Text Box 18">
          <a:extLst>
            <a:ext uri="{FF2B5EF4-FFF2-40B4-BE49-F238E27FC236}">
              <a16:creationId xmlns:a16="http://schemas.microsoft.com/office/drawing/2014/main" id="{00000000-0008-0000-0400-00002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19" name="Text Box 19">
          <a:extLst>
            <a:ext uri="{FF2B5EF4-FFF2-40B4-BE49-F238E27FC236}">
              <a16:creationId xmlns:a16="http://schemas.microsoft.com/office/drawing/2014/main" id="{00000000-0008-0000-0400-00002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20" name="Text Box 16">
          <a:extLst>
            <a:ext uri="{FF2B5EF4-FFF2-40B4-BE49-F238E27FC236}">
              <a16:creationId xmlns:a16="http://schemas.microsoft.com/office/drawing/2014/main" id="{00000000-0008-0000-0400-000024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21" name="Text Box 17">
          <a:extLst>
            <a:ext uri="{FF2B5EF4-FFF2-40B4-BE49-F238E27FC236}">
              <a16:creationId xmlns:a16="http://schemas.microsoft.com/office/drawing/2014/main" id="{00000000-0008-0000-0400-000025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3622" name="Text Box 18">
          <a:extLst>
            <a:ext uri="{FF2B5EF4-FFF2-40B4-BE49-F238E27FC236}">
              <a16:creationId xmlns:a16="http://schemas.microsoft.com/office/drawing/2014/main" id="{00000000-0008-0000-0400-0000260E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23" name="Text Box 16">
          <a:extLst>
            <a:ext uri="{FF2B5EF4-FFF2-40B4-BE49-F238E27FC236}">
              <a16:creationId xmlns:a16="http://schemas.microsoft.com/office/drawing/2014/main" id="{00000000-0008-0000-0400-000027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24" name="Text Box 17">
          <a:extLst>
            <a:ext uri="{FF2B5EF4-FFF2-40B4-BE49-F238E27FC236}">
              <a16:creationId xmlns:a16="http://schemas.microsoft.com/office/drawing/2014/main" id="{00000000-0008-0000-0400-000028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25" name="Text Box 18">
          <a:extLst>
            <a:ext uri="{FF2B5EF4-FFF2-40B4-BE49-F238E27FC236}">
              <a16:creationId xmlns:a16="http://schemas.microsoft.com/office/drawing/2014/main" id="{00000000-0008-0000-0400-000029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26" name="Text Box 19">
          <a:extLst>
            <a:ext uri="{FF2B5EF4-FFF2-40B4-BE49-F238E27FC236}">
              <a16:creationId xmlns:a16="http://schemas.microsoft.com/office/drawing/2014/main" id="{00000000-0008-0000-0400-00002A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27" name="Text Box 16">
          <a:extLst>
            <a:ext uri="{FF2B5EF4-FFF2-40B4-BE49-F238E27FC236}">
              <a16:creationId xmlns:a16="http://schemas.microsoft.com/office/drawing/2014/main" id="{00000000-0008-0000-0400-00002B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628" name="Text Box 15">
          <a:extLst>
            <a:ext uri="{FF2B5EF4-FFF2-40B4-BE49-F238E27FC236}">
              <a16:creationId xmlns:a16="http://schemas.microsoft.com/office/drawing/2014/main" id="{00000000-0008-0000-0400-00002C0E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8496"/>
    <xdr:sp macro="" textlink="">
      <xdr:nvSpPr>
        <xdr:cNvPr id="3629" name="Text Box 15">
          <a:extLst>
            <a:ext uri="{FF2B5EF4-FFF2-40B4-BE49-F238E27FC236}">
              <a16:creationId xmlns:a16="http://schemas.microsoft.com/office/drawing/2014/main" id="{00000000-0008-0000-0400-00002D0E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630" name="Text Box 15">
          <a:extLst>
            <a:ext uri="{FF2B5EF4-FFF2-40B4-BE49-F238E27FC236}">
              <a16:creationId xmlns:a16="http://schemas.microsoft.com/office/drawing/2014/main" id="{00000000-0008-0000-0400-00002E0E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631" name="Text Box 15">
          <a:extLst>
            <a:ext uri="{FF2B5EF4-FFF2-40B4-BE49-F238E27FC236}">
              <a16:creationId xmlns:a16="http://schemas.microsoft.com/office/drawing/2014/main" id="{00000000-0008-0000-0400-00002F0E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632" name="Text Box 15">
          <a:extLst>
            <a:ext uri="{FF2B5EF4-FFF2-40B4-BE49-F238E27FC236}">
              <a16:creationId xmlns:a16="http://schemas.microsoft.com/office/drawing/2014/main" id="{00000000-0008-0000-0400-0000300E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633" name="Text Box 15">
          <a:extLst>
            <a:ext uri="{FF2B5EF4-FFF2-40B4-BE49-F238E27FC236}">
              <a16:creationId xmlns:a16="http://schemas.microsoft.com/office/drawing/2014/main" id="{00000000-0008-0000-0400-0000310E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634" name="Text Box 15">
          <a:extLst>
            <a:ext uri="{FF2B5EF4-FFF2-40B4-BE49-F238E27FC236}">
              <a16:creationId xmlns:a16="http://schemas.microsoft.com/office/drawing/2014/main" id="{00000000-0008-0000-0400-0000320E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35" name="Text Box 16">
          <a:extLst>
            <a:ext uri="{FF2B5EF4-FFF2-40B4-BE49-F238E27FC236}">
              <a16:creationId xmlns:a16="http://schemas.microsoft.com/office/drawing/2014/main" id="{00000000-0008-0000-0400-00003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36" name="Text Box 17">
          <a:extLst>
            <a:ext uri="{FF2B5EF4-FFF2-40B4-BE49-F238E27FC236}">
              <a16:creationId xmlns:a16="http://schemas.microsoft.com/office/drawing/2014/main" id="{00000000-0008-0000-0400-00003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37" name="Text Box 18">
          <a:extLst>
            <a:ext uri="{FF2B5EF4-FFF2-40B4-BE49-F238E27FC236}">
              <a16:creationId xmlns:a16="http://schemas.microsoft.com/office/drawing/2014/main" id="{00000000-0008-0000-0400-00003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38" name="Text Box 19">
          <a:extLst>
            <a:ext uri="{FF2B5EF4-FFF2-40B4-BE49-F238E27FC236}">
              <a16:creationId xmlns:a16="http://schemas.microsoft.com/office/drawing/2014/main" id="{00000000-0008-0000-0400-000036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39" name="Text Box 16">
          <a:extLst>
            <a:ext uri="{FF2B5EF4-FFF2-40B4-BE49-F238E27FC236}">
              <a16:creationId xmlns:a16="http://schemas.microsoft.com/office/drawing/2014/main" id="{00000000-0008-0000-0400-00003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40" name="Text Box 17">
          <a:extLst>
            <a:ext uri="{FF2B5EF4-FFF2-40B4-BE49-F238E27FC236}">
              <a16:creationId xmlns:a16="http://schemas.microsoft.com/office/drawing/2014/main" id="{00000000-0008-0000-0400-00003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41" name="Text Box 18">
          <a:extLst>
            <a:ext uri="{FF2B5EF4-FFF2-40B4-BE49-F238E27FC236}">
              <a16:creationId xmlns:a16="http://schemas.microsoft.com/office/drawing/2014/main" id="{00000000-0008-0000-0400-00003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42" name="Text Box 19">
          <a:extLst>
            <a:ext uri="{FF2B5EF4-FFF2-40B4-BE49-F238E27FC236}">
              <a16:creationId xmlns:a16="http://schemas.microsoft.com/office/drawing/2014/main" id="{00000000-0008-0000-0400-00003A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43" name="Text Box 16">
          <a:extLst>
            <a:ext uri="{FF2B5EF4-FFF2-40B4-BE49-F238E27FC236}">
              <a16:creationId xmlns:a16="http://schemas.microsoft.com/office/drawing/2014/main" id="{00000000-0008-0000-0400-00003B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44" name="Text Box 17">
          <a:extLst>
            <a:ext uri="{FF2B5EF4-FFF2-40B4-BE49-F238E27FC236}">
              <a16:creationId xmlns:a16="http://schemas.microsoft.com/office/drawing/2014/main" id="{00000000-0008-0000-0400-00003C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45" name="Text Box 18">
          <a:extLst>
            <a:ext uri="{FF2B5EF4-FFF2-40B4-BE49-F238E27FC236}">
              <a16:creationId xmlns:a16="http://schemas.microsoft.com/office/drawing/2014/main" id="{00000000-0008-0000-0400-00003D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46" name="Text Box 19">
          <a:extLst>
            <a:ext uri="{FF2B5EF4-FFF2-40B4-BE49-F238E27FC236}">
              <a16:creationId xmlns:a16="http://schemas.microsoft.com/office/drawing/2014/main" id="{00000000-0008-0000-0400-00003E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647" name="Text Box 15">
          <a:extLst>
            <a:ext uri="{FF2B5EF4-FFF2-40B4-BE49-F238E27FC236}">
              <a16:creationId xmlns:a16="http://schemas.microsoft.com/office/drawing/2014/main" id="{00000000-0008-0000-0400-00003F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48" name="Text Box 16">
          <a:extLst>
            <a:ext uri="{FF2B5EF4-FFF2-40B4-BE49-F238E27FC236}">
              <a16:creationId xmlns:a16="http://schemas.microsoft.com/office/drawing/2014/main" id="{00000000-0008-0000-0400-000040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49" name="Text Box 17">
          <a:extLst>
            <a:ext uri="{FF2B5EF4-FFF2-40B4-BE49-F238E27FC236}">
              <a16:creationId xmlns:a16="http://schemas.microsoft.com/office/drawing/2014/main" id="{00000000-0008-0000-0400-00004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50" name="Text Box 18">
          <a:extLst>
            <a:ext uri="{FF2B5EF4-FFF2-40B4-BE49-F238E27FC236}">
              <a16:creationId xmlns:a16="http://schemas.microsoft.com/office/drawing/2014/main" id="{00000000-0008-0000-0400-00004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51" name="Text Box 19">
          <a:extLst>
            <a:ext uri="{FF2B5EF4-FFF2-40B4-BE49-F238E27FC236}">
              <a16:creationId xmlns:a16="http://schemas.microsoft.com/office/drawing/2014/main" id="{00000000-0008-0000-0400-00004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52" name="Text Box 16">
          <a:extLst>
            <a:ext uri="{FF2B5EF4-FFF2-40B4-BE49-F238E27FC236}">
              <a16:creationId xmlns:a16="http://schemas.microsoft.com/office/drawing/2014/main" id="{00000000-0008-0000-0400-000044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53" name="Text Box 17">
          <a:extLst>
            <a:ext uri="{FF2B5EF4-FFF2-40B4-BE49-F238E27FC236}">
              <a16:creationId xmlns:a16="http://schemas.microsoft.com/office/drawing/2014/main" id="{00000000-0008-0000-0400-000045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54" name="Text Box 18">
          <a:extLst>
            <a:ext uri="{FF2B5EF4-FFF2-40B4-BE49-F238E27FC236}">
              <a16:creationId xmlns:a16="http://schemas.microsoft.com/office/drawing/2014/main" id="{00000000-0008-0000-0400-000046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55" name="Text Box 16">
          <a:extLst>
            <a:ext uri="{FF2B5EF4-FFF2-40B4-BE49-F238E27FC236}">
              <a16:creationId xmlns:a16="http://schemas.microsoft.com/office/drawing/2014/main" id="{00000000-0008-0000-0400-000047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56" name="Text Box 17">
          <a:extLst>
            <a:ext uri="{FF2B5EF4-FFF2-40B4-BE49-F238E27FC236}">
              <a16:creationId xmlns:a16="http://schemas.microsoft.com/office/drawing/2014/main" id="{00000000-0008-0000-0400-000048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57" name="Text Box 18">
          <a:extLst>
            <a:ext uri="{FF2B5EF4-FFF2-40B4-BE49-F238E27FC236}">
              <a16:creationId xmlns:a16="http://schemas.microsoft.com/office/drawing/2014/main" id="{00000000-0008-0000-0400-000049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58" name="Text Box 19">
          <a:extLst>
            <a:ext uri="{FF2B5EF4-FFF2-40B4-BE49-F238E27FC236}">
              <a16:creationId xmlns:a16="http://schemas.microsoft.com/office/drawing/2014/main" id="{00000000-0008-0000-0400-00004A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59" name="Text Box 16">
          <a:extLst>
            <a:ext uri="{FF2B5EF4-FFF2-40B4-BE49-F238E27FC236}">
              <a16:creationId xmlns:a16="http://schemas.microsoft.com/office/drawing/2014/main" id="{00000000-0008-0000-0400-00004B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60" name="Text Box 17">
          <a:extLst>
            <a:ext uri="{FF2B5EF4-FFF2-40B4-BE49-F238E27FC236}">
              <a16:creationId xmlns:a16="http://schemas.microsoft.com/office/drawing/2014/main" id="{00000000-0008-0000-0400-00004C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61" name="Text Box 18">
          <a:extLst>
            <a:ext uri="{FF2B5EF4-FFF2-40B4-BE49-F238E27FC236}">
              <a16:creationId xmlns:a16="http://schemas.microsoft.com/office/drawing/2014/main" id="{00000000-0008-0000-0400-00004D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62" name="Text Box 19">
          <a:extLst>
            <a:ext uri="{FF2B5EF4-FFF2-40B4-BE49-F238E27FC236}">
              <a16:creationId xmlns:a16="http://schemas.microsoft.com/office/drawing/2014/main" id="{00000000-0008-0000-0400-00004E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56743"/>
    <xdr:sp macro="" textlink="">
      <xdr:nvSpPr>
        <xdr:cNvPr id="3663" name="Text Box 15">
          <a:extLst>
            <a:ext uri="{FF2B5EF4-FFF2-40B4-BE49-F238E27FC236}">
              <a16:creationId xmlns:a16="http://schemas.microsoft.com/office/drawing/2014/main" id="{00000000-0008-0000-0400-00004F0E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664" name="Text Box 15">
          <a:extLst>
            <a:ext uri="{FF2B5EF4-FFF2-40B4-BE49-F238E27FC236}">
              <a16:creationId xmlns:a16="http://schemas.microsoft.com/office/drawing/2014/main" id="{00000000-0008-0000-0400-0000500E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665" name="Text Box 15">
          <a:extLst>
            <a:ext uri="{FF2B5EF4-FFF2-40B4-BE49-F238E27FC236}">
              <a16:creationId xmlns:a16="http://schemas.microsoft.com/office/drawing/2014/main" id="{00000000-0008-0000-0400-0000510E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666" name="Text Box 15">
          <a:extLst>
            <a:ext uri="{FF2B5EF4-FFF2-40B4-BE49-F238E27FC236}">
              <a16:creationId xmlns:a16="http://schemas.microsoft.com/office/drawing/2014/main" id="{00000000-0008-0000-0400-0000520E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667" name="Text Box 15">
          <a:extLst>
            <a:ext uri="{FF2B5EF4-FFF2-40B4-BE49-F238E27FC236}">
              <a16:creationId xmlns:a16="http://schemas.microsoft.com/office/drawing/2014/main" id="{00000000-0008-0000-0400-0000530E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668" name="Text Box 15">
          <a:extLst>
            <a:ext uri="{FF2B5EF4-FFF2-40B4-BE49-F238E27FC236}">
              <a16:creationId xmlns:a16="http://schemas.microsoft.com/office/drawing/2014/main" id="{00000000-0008-0000-0400-0000540E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69" name="Text Box 16">
          <a:extLst>
            <a:ext uri="{FF2B5EF4-FFF2-40B4-BE49-F238E27FC236}">
              <a16:creationId xmlns:a16="http://schemas.microsoft.com/office/drawing/2014/main" id="{00000000-0008-0000-0400-00005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70" name="Text Box 17">
          <a:extLst>
            <a:ext uri="{FF2B5EF4-FFF2-40B4-BE49-F238E27FC236}">
              <a16:creationId xmlns:a16="http://schemas.microsoft.com/office/drawing/2014/main" id="{00000000-0008-0000-0400-000056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71" name="Text Box 18">
          <a:extLst>
            <a:ext uri="{FF2B5EF4-FFF2-40B4-BE49-F238E27FC236}">
              <a16:creationId xmlns:a16="http://schemas.microsoft.com/office/drawing/2014/main" id="{00000000-0008-0000-0400-000057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72" name="Text Box 19">
          <a:extLst>
            <a:ext uri="{FF2B5EF4-FFF2-40B4-BE49-F238E27FC236}">
              <a16:creationId xmlns:a16="http://schemas.microsoft.com/office/drawing/2014/main" id="{00000000-0008-0000-0400-000058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73" name="Text Box 16">
          <a:extLst>
            <a:ext uri="{FF2B5EF4-FFF2-40B4-BE49-F238E27FC236}">
              <a16:creationId xmlns:a16="http://schemas.microsoft.com/office/drawing/2014/main" id="{00000000-0008-0000-0400-00005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74" name="Text Box 17">
          <a:extLst>
            <a:ext uri="{FF2B5EF4-FFF2-40B4-BE49-F238E27FC236}">
              <a16:creationId xmlns:a16="http://schemas.microsoft.com/office/drawing/2014/main" id="{00000000-0008-0000-0400-00005A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75" name="Text Box 18">
          <a:extLst>
            <a:ext uri="{FF2B5EF4-FFF2-40B4-BE49-F238E27FC236}">
              <a16:creationId xmlns:a16="http://schemas.microsoft.com/office/drawing/2014/main" id="{00000000-0008-0000-0400-00005B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76" name="Text Box 19">
          <a:extLst>
            <a:ext uri="{FF2B5EF4-FFF2-40B4-BE49-F238E27FC236}">
              <a16:creationId xmlns:a16="http://schemas.microsoft.com/office/drawing/2014/main" id="{00000000-0008-0000-0400-00005C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77" name="Text Box 16">
          <a:extLst>
            <a:ext uri="{FF2B5EF4-FFF2-40B4-BE49-F238E27FC236}">
              <a16:creationId xmlns:a16="http://schemas.microsoft.com/office/drawing/2014/main" id="{00000000-0008-0000-0400-00005D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78" name="Text Box 17">
          <a:extLst>
            <a:ext uri="{FF2B5EF4-FFF2-40B4-BE49-F238E27FC236}">
              <a16:creationId xmlns:a16="http://schemas.microsoft.com/office/drawing/2014/main" id="{00000000-0008-0000-0400-00005E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79" name="Text Box 18">
          <a:extLst>
            <a:ext uri="{FF2B5EF4-FFF2-40B4-BE49-F238E27FC236}">
              <a16:creationId xmlns:a16="http://schemas.microsoft.com/office/drawing/2014/main" id="{00000000-0008-0000-0400-00005F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680" name="Text Box 19">
          <a:extLst>
            <a:ext uri="{FF2B5EF4-FFF2-40B4-BE49-F238E27FC236}">
              <a16:creationId xmlns:a16="http://schemas.microsoft.com/office/drawing/2014/main" id="{00000000-0008-0000-0400-000060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681" name="Text Box 15">
          <a:extLst>
            <a:ext uri="{FF2B5EF4-FFF2-40B4-BE49-F238E27FC236}">
              <a16:creationId xmlns:a16="http://schemas.microsoft.com/office/drawing/2014/main" id="{00000000-0008-0000-0400-000061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82" name="Text Box 16">
          <a:extLst>
            <a:ext uri="{FF2B5EF4-FFF2-40B4-BE49-F238E27FC236}">
              <a16:creationId xmlns:a16="http://schemas.microsoft.com/office/drawing/2014/main" id="{00000000-0008-0000-0400-00006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83" name="Text Box 17">
          <a:extLst>
            <a:ext uri="{FF2B5EF4-FFF2-40B4-BE49-F238E27FC236}">
              <a16:creationId xmlns:a16="http://schemas.microsoft.com/office/drawing/2014/main" id="{00000000-0008-0000-0400-00006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84" name="Text Box 18">
          <a:extLst>
            <a:ext uri="{FF2B5EF4-FFF2-40B4-BE49-F238E27FC236}">
              <a16:creationId xmlns:a16="http://schemas.microsoft.com/office/drawing/2014/main" id="{00000000-0008-0000-0400-00006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85" name="Text Box 19">
          <a:extLst>
            <a:ext uri="{FF2B5EF4-FFF2-40B4-BE49-F238E27FC236}">
              <a16:creationId xmlns:a16="http://schemas.microsoft.com/office/drawing/2014/main" id="{00000000-0008-0000-0400-00006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686" name="Text Box 15">
          <a:extLst>
            <a:ext uri="{FF2B5EF4-FFF2-40B4-BE49-F238E27FC236}">
              <a16:creationId xmlns:a16="http://schemas.microsoft.com/office/drawing/2014/main" id="{00000000-0008-0000-0400-0000660E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87" name="Text Box 16">
          <a:extLst>
            <a:ext uri="{FF2B5EF4-FFF2-40B4-BE49-F238E27FC236}">
              <a16:creationId xmlns:a16="http://schemas.microsoft.com/office/drawing/2014/main" id="{00000000-0008-0000-0400-00006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88" name="Text Box 17">
          <a:extLst>
            <a:ext uri="{FF2B5EF4-FFF2-40B4-BE49-F238E27FC236}">
              <a16:creationId xmlns:a16="http://schemas.microsoft.com/office/drawing/2014/main" id="{00000000-0008-0000-0400-00006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689" name="Text Box 18">
          <a:extLst>
            <a:ext uri="{FF2B5EF4-FFF2-40B4-BE49-F238E27FC236}">
              <a16:creationId xmlns:a16="http://schemas.microsoft.com/office/drawing/2014/main" id="{00000000-0008-0000-0400-00006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0" name="Text Box 16">
          <a:extLst>
            <a:ext uri="{FF2B5EF4-FFF2-40B4-BE49-F238E27FC236}">
              <a16:creationId xmlns:a16="http://schemas.microsoft.com/office/drawing/2014/main" id="{00000000-0008-0000-0400-00006A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1" name="Text Box 17">
          <a:extLst>
            <a:ext uri="{FF2B5EF4-FFF2-40B4-BE49-F238E27FC236}">
              <a16:creationId xmlns:a16="http://schemas.microsoft.com/office/drawing/2014/main" id="{00000000-0008-0000-0400-00006B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2" name="Text Box 18">
          <a:extLst>
            <a:ext uri="{FF2B5EF4-FFF2-40B4-BE49-F238E27FC236}">
              <a16:creationId xmlns:a16="http://schemas.microsoft.com/office/drawing/2014/main" id="{00000000-0008-0000-0400-00006C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3" name="Text Box 19">
          <a:extLst>
            <a:ext uri="{FF2B5EF4-FFF2-40B4-BE49-F238E27FC236}">
              <a16:creationId xmlns:a16="http://schemas.microsoft.com/office/drawing/2014/main" id="{00000000-0008-0000-0400-00006D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4" name="Text Box 16">
          <a:extLst>
            <a:ext uri="{FF2B5EF4-FFF2-40B4-BE49-F238E27FC236}">
              <a16:creationId xmlns:a16="http://schemas.microsoft.com/office/drawing/2014/main" id="{00000000-0008-0000-0400-00006E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5" name="Text Box 17">
          <a:extLst>
            <a:ext uri="{FF2B5EF4-FFF2-40B4-BE49-F238E27FC236}">
              <a16:creationId xmlns:a16="http://schemas.microsoft.com/office/drawing/2014/main" id="{00000000-0008-0000-0400-00006F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696" name="Text Box 18">
          <a:extLst>
            <a:ext uri="{FF2B5EF4-FFF2-40B4-BE49-F238E27FC236}">
              <a16:creationId xmlns:a16="http://schemas.microsoft.com/office/drawing/2014/main" id="{00000000-0008-0000-0400-000070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697" name="Text Box 15">
          <a:extLst>
            <a:ext uri="{FF2B5EF4-FFF2-40B4-BE49-F238E27FC236}">
              <a16:creationId xmlns:a16="http://schemas.microsoft.com/office/drawing/2014/main" id="{00000000-0008-0000-0400-0000710E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98" name="Text Box 16">
          <a:extLst>
            <a:ext uri="{FF2B5EF4-FFF2-40B4-BE49-F238E27FC236}">
              <a16:creationId xmlns:a16="http://schemas.microsoft.com/office/drawing/2014/main" id="{00000000-0008-0000-0400-00007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699" name="Text Box 17">
          <a:extLst>
            <a:ext uri="{FF2B5EF4-FFF2-40B4-BE49-F238E27FC236}">
              <a16:creationId xmlns:a16="http://schemas.microsoft.com/office/drawing/2014/main" id="{00000000-0008-0000-0400-00007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00" name="Text Box 18">
          <a:extLst>
            <a:ext uri="{FF2B5EF4-FFF2-40B4-BE49-F238E27FC236}">
              <a16:creationId xmlns:a16="http://schemas.microsoft.com/office/drawing/2014/main" id="{00000000-0008-0000-0400-00007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01" name="Text Box 19">
          <a:extLst>
            <a:ext uri="{FF2B5EF4-FFF2-40B4-BE49-F238E27FC236}">
              <a16:creationId xmlns:a16="http://schemas.microsoft.com/office/drawing/2014/main" id="{00000000-0008-0000-0400-00007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02" name="Text Box 16">
          <a:extLst>
            <a:ext uri="{FF2B5EF4-FFF2-40B4-BE49-F238E27FC236}">
              <a16:creationId xmlns:a16="http://schemas.microsoft.com/office/drawing/2014/main" id="{00000000-0008-0000-0400-000076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03" name="Text Box 17">
          <a:extLst>
            <a:ext uri="{FF2B5EF4-FFF2-40B4-BE49-F238E27FC236}">
              <a16:creationId xmlns:a16="http://schemas.microsoft.com/office/drawing/2014/main" id="{00000000-0008-0000-0400-00007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04" name="Text Box 18">
          <a:extLst>
            <a:ext uri="{FF2B5EF4-FFF2-40B4-BE49-F238E27FC236}">
              <a16:creationId xmlns:a16="http://schemas.microsoft.com/office/drawing/2014/main" id="{00000000-0008-0000-0400-00007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05" name="Text Box 19">
          <a:extLst>
            <a:ext uri="{FF2B5EF4-FFF2-40B4-BE49-F238E27FC236}">
              <a16:creationId xmlns:a16="http://schemas.microsoft.com/office/drawing/2014/main" id="{00000000-0008-0000-0400-00007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06" name="Text Box 16">
          <a:extLst>
            <a:ext uri="{FF2B5EF4-FFF2-40B4-BE49-F238E27FC236}">
              <a16:creationId xmlns:a16="http://schemas.microsoft.com/office/drawing/2014/main" id="{00000000-0008-0000-0400-00007A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07" name="Text Box 17">
          <a:extLst>
            <a:ext uri="{FF2B5EF4-FFF2-40B4-BE49-F238E27FC236}">
              <a16:creationId xmlns:a16="http://schemas.microsoft.com/office/drawing/2014/main" id="{00000000-0008-0000-0400-00007B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08" name="Text Box 18">
          <a:extLst>
            <a:ext uri="{FF2B5EF4-FFF2-40B4-BE49-F238E27FC236}">
              <a16:creationId xmlns:a16="http://schemas.microsoft.com/office/drawing/2014/main" id="{00000000-0008-0000-0400-00007C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09" name="Text Box 19">
          <a:extLst>
            <a:ext uri="{FF2B5EF4-FFF2-40B4-BE49-F238E27FC236}">
              <a16:creationId xmlns:a16="http://schemas.microsoft.com/office/drawing/2014/main" id="{00000000-0008-0000-0400-00007D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710" name="Text Box 15">
          <a:extLst>
            <a:ext uri="{FF2B5EF4-FFF2-40B4-BE49-F238E27FC236}">
              <a16:creationId xmlns:a16="http://schemas.microsoft.com/office/drawing/2014/main" id="{00000000-0008-0000-0400-00007E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11" name="Text Box 16">
          <a:extLst>
            <a:ext uri="{FF2B5EF4-FFF2-40B4-BE49-F238E27FC236}">
              <a16:creationId xmlns:a16="http://schemas.microsoft.com/office/drawing/2014/main" id="{00000000-0008-0000-0400-00007F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12" name="Text Box 17">
          <a:extLst>
            <a:ext uri="{FF2B5EF4-FFF2-40B4-BE49-F238E27FC236}">
              <a16:creationId xmlns:a16="http://schemas.microsoft.com/office/drawing/2014/main" id="{00000000-0008-0000-0400-000080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13" name="Text Box 18">
          <a:extLst>
            <a:ext uri="{FF2B5EF4-FFF2-40B4-BE49-F238E27FC236}">
              <a16:creationId xmlns:a16="http://schemas.microsoft.com/office/drawing/2014/main" id="{00000000-0008-0000-0400-00008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14" name="Text Box 19">
          <a:extLst>
            <a:ext uri="{FF2B5EF4-FFF2-40B4-BE49-F238E27FC236}">
              <a16:creationId xmlns:a16="http://schemas.microsoft.com/office/drawing/2014/main" id="{00000000-0008-0000-0400-00008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15" name="Text Box 16">
          <a:extLst>
            <a:ext uri="{FF2B5EF4-FFF2-40B4-BE49-F238E27FC236}">
              <a16:creationId xmlns:a16="http://schemas.microsoft.com/office/drawing/2014/main" id="{00000000-0008-0000-0400-000083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16" name="Text Box 17">
          <a:extLst>
            <a:ext uri="{FF2B5EF4-FFF2-40B4-BE49-F238E27FC236}">
              <a16:creationId xmlns:a16="http://schemas.microsoft.com/office/drawing/2014/main" id="{00000000-0008-0000-0400-000084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3717" name="Text Box 18">
          <a:extLst>
            <a:ext uri="{FF2B5EF4-FFF2-40B4-BE49-F238E27FC236}">
              <a16:creationId xmlns:a16="http://schemas.microsoft.com/office/drawing/2014/main" id="{00000000-0008-0000-0400-0000850E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18" name="Text Box 16">
          <a:extLst>
            <a:ext uri="{FF2B5EF4-FFF2-40B4-BE49-F238E27FC236}">
              <a16:creationId xmlns:a16="http://schemas.microsoft.com/office/drawing/2014/main" id="{00000000-0008-0000-0400-000086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19" name="Text Box 17">
          <a:extLst>
            <a:ext uri="{FF2B5EF4-FFF2-40B4-BE49-F238E27FC236}">
              <a16:creationId xmlns:a16="http://schemas.microsoft.com/office/drawing/2014/main" id="{00000000-0008-0000-0400-000087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20" name="Text Box 18">
          <a:extLst>
            <a:ext uri="{FF2B5EF4-FFF2-40B4-BE49-F238E27FC236}">
              <a16:creationId xmlns:a16="http://schemas.microsoft.com/office/drawing/2014/main" id="{00000000-0008-0000-0400-000088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21" name="Text Box 19">
          <a:extLst>
            <a:ext uri="{FF2B5EF4-FFF2-40B4-BE49-F238E27FC236}">
              <a16:creationId xmlns:a16="http://schemas.microsoft.com/office/drawing/2014/main" id="{00000000-0008-0000-0400-000089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22" name="Text Box 16">
          <a:extLst>
            <a:ext uri="{FF2B5EF4-FFF2-40B4-BE49-F238E27FC236}">
              <a16:creationId xmlns:a16="http://schemas.microsoft.com/office/drawing/2014/main" id="{00000000-0008-0000-0400-00008A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723" name="Text Box 15">
          <a:extLst>
            <a:ext uri="{FF2B5EF4-FFF2-40B4-BE49-F238E27FC236}">
              <a16:creationId xmlns:a16="http://schemas.microsoft.com/office/drawing/2014/main" id="{00000000-0008-0000-0400-00008B0E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8496"/>
    <xdr:sp macro="" textlink="">
      <xdr:nvSpPr>
        <xdr:cNvPr id="3724" name="Text Box 15">
          <a:extLst>
            <a:ext uri="{FF2B5EF4-FFF2-40B4-BE49-F238E27FC236}">
              <a16:creationId xmlns:a16="http://schemas.microsoft.com/office/drawing/2014/main" id="{00000000-0008-0000-0400-00008C0E000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725" name="Text Box 15">
          <a:extLst>
            <a:ext uri="{FF2B5EF4-FFF2-40B4-BE49-F238E27FC236}">
              <a16:creationId xmlns:a16="http://schemas.microsoft.com/office/drawing/2014/main" id="{00000000-0008-0000-0400-00008D0E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726" name="Text Box 15">
          <a:extLst>
            <a:ext uri="{FF2B5EF4-FFF2-40B4-BE49-F238E27FC236}">
              <a16:creationId xmlns:a16="http://schemas.microsoft.com/office/drawing/2014/main" id="{00000000-0008-0000-0400-00008E0E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27" name="Text Box 15">
          <a:extLst>
            <a:ext uri="{FF2B5EF4-FFF2-40B4-BE49-F238E27FC236}">
              <a16:creationId xmlns:a16="http://schemas.microsoft.com/office/drawing/2014/main" id="{00000000-0008-0000-0400-00008F0E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728" name="Text Box 15">
          <a:extLst>
            <a:ext uri="{FF2B5EF4-FFF2-40B4-BE49-F238E27FC236}">
              <a16:creationId xmlns:a16="http://schemas.microsoft.com/office/drawing/2014/main" id="{00000000-0008-0000-0400-0000900E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729" name="Text Box 15">
          <a:extLst>
            <a:ext uri="{FF2B5EF4-FFF2-40B4-BE49-F238E27FC236}">
              <a16:creationId xmlns:a16="http://schemas.microsoft.com/office/drawing/2014/main" id="{00000000-0008-0000-0400-0000910E0000}"/>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30" name="Text Box 16">
          <a:extLst>
            <a:ext uri="{FF2B5EF4-FFF2-40B4-BE49-F238E27FC236}">
              <a16:creationId xmlns:a16="http://schemas.microsoft.com/office/drawing/2014/main" id="{00000000-0008-0000-0400-00009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31" name="Text Box 17">
          <a:extLst>
            <a:ext uri="{FF2B5EF4-FFF2-40B4-BE49-F238E27FC236}">
              <a16:creationId xmlns:a16="http://schemas.microsoft.com/office/drawing/2014/main" id="{00000000-0008-0000-0400-00009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32" name="Text Box 18">
          <a:extLst>
            <a:ext uri="{FF2B5EF4-FFF2-40B4-BE49-F238E27FC236}">
              <a16:creationId xmlns:a16="http://schemas.microsoft.com/office/drawing/2014/main" id="{00000000-0008-0000-0400-00009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33" name="Text Box 19">
          <a:extLst>
            <a:ext uri="{FF2B5EF4-FFF2-40B4-BE49-F238E27FC236}">
              <a16:creationId xmlns:a16="http://schemas.microsoft.com/office/drawing/2014/main" id="{00000000-0008-0000-0400-00009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34" name="Text Box 16">
          <a:extLst>
            <a:ext uri="{FF2B5EF4-FFF2-40B4-BE49-F238E27FC236}">
              <a16:creationId xmlns:a16="http://schemas.microsoft.com/office/drawing/2014/main" id="{00000000-0008-0000-0400-000096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35" name="Text Box 17">
          <a:extLst>
            <a:ext uri="{FF2B5EF4-FFF2-40B4-BE49-F238E27FC236}">
              <a16:creationId xmlns:a16="http://schemas.microsoft.com/office/drawing/2014/main" id="{00000000-0008-0000-0400-00009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36" name="Text Box 18">
          <a:extLst>
            <a:ext uri="{FF2B5EF4-FFF2-40B4-BE49-F238E27FC236}">
              <a16:creationId xmlns:a16="http://schemas.microsoft.com/office/drawing/2014/main" id="{00000000-0008-0000-0400-00009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37" name="Text Box 19">
          <a:extLst>
            <a:ext uri="{FF2B5EF4-FFF2-40B4-BE49-F238E27FC236}">
              <a16:creationId xmlns:a16="http://schemas.microsoft.com/office/drawing/2014/main" id="{00000000-0008-0000-0400-00009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38" name="Text Box 16">
          <a:extLst>
            <a:ext uri="{FF2B5EF4-FFF2-40B4-BE49-F238E27FC236}">
              <a16:creationId xmlns:a16="http://schemas.microsoft.com/office/drawing/2014/main" id="{00000000-0008-0000-0400-00009A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39" name="Text Box 17">
          <a:extLst>
            <a:ext uri="{FF2B5EF4-FFF2-40B4-BE49-F238E27FC236}">
              <a16:creationId xmlns:a16="http://schemas.microsoft.com/office/drawing/2014/main" id="{00000000-0008-0000-0400-00009B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40" name="Text Box 18">
          <a:extLst>
            <a:ext uri="{FF2B5EF4-FFF2-40B4-BE49-F238E27FC236}">
              <a16:creationId xmlns:a16="http://schemas.microsoft.com/office/drawing/2014/main" id="{00000000-0008-0000-0400-00009C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41" name="Text Box 19">
          <a:extLst>
            <a:ext uri="{FF2B5EF4-FFF2-40B4-BE49-F238E27FC236}">
              <a16:creationId xmlns:a16="http://schemas.microsoft.com/office/drawing/2014/main" id="{00000000-0008-0000-0400-00009D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742" name="Text Box 15">
          <a:extLst>
            <a:ext uri="{FF2B5EF4-FFF2-40B4-BE49-F238E27FC236}">
              <a16:creationId xmlns:a16="http://schemas.microsoft.com/office/drawing/2014/main" id="{00000000-0008-0000-0400-00009E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43" name="Text Box 16">
          <a:extLst>
            <a:ext uri="{FF2B5EF4-FFF2-40B4-BE49-F238E27FC236}">
              <a16:creationId xmlns:a16="http://schemas.microsoft.com/office/drawing/2014/main" id="{00000000-0008-0000-0400-00009F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44" name="Text Box 17">
          <a:extLst>
            <a:ext uri="{FF2B5EF4-FFF2-40B4-BE49-F238E27FC236}">
              <a16:creationId xmlns:a16="http://schemas.microsoft.com/office/drawing/2014/main" id="{00000000-0008-0000-0400-0000A0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45" name="Text Box 18">
          <a:extLst>
            <a:ext uri="{FF2B5EF4-FFF2-40B4-BE49-F238E27FC236}">
              <a16:creationId xmlns:a16="http://schemas.microsoft.com/office/drawing/2014/main" id="{00000000-0008-0000-0400-0000A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46" name="Text Box 19">
          <a:extLst>
            <a:ext uri="{FF2B5EF4-FFF2-40B4-BE49-F238E27FC236}">
              <a16:creationId xmlns:a16="http://schemas.microsoft.com/office/drawing/2014/main" id="{00000000-0008-0000-0400-0000A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47" name="Text Box 16">
          <a:extLst>
            <a:ext uri="{FF2B5EF4-FFF2-40B4-BE49-F238E27FC236}">
              <a16:creationId xmlns:a16="http://schemas.microsoft.com/office/drawing/2014/main" id="{00000000-0008-0000-0400-0000A3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48" name="Text Box 17">
          <a:extLst>
            <a:ext uri="{FF2B5EF4-FFF2-40B4-BE49-F238E27FC236}">
              <a16:creationId xmlns:a16="http://schemas.microsoft.com/office/drawing/2014/main" id="{00000000-0008-0000-0400-0000A4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49" name="Text Box 18">
          <a:extLst>
            <a:ext uri="{FF2B5EF4-FFF2-40B4-BE49-F238E27FC236}">
              <a16:creationId xmlns:a16="http://schemas.microsoft.com/office/drawing/2014/main" id="{00000000-0008-0000-0400-0000A5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0" name="Text Box 16">
          <a:extLst>
            <a:ext uri="{FF2B5EF4-FFF2-40B4-BE49-F238E27FC236}">
              <a16:creationId xmlns:a16="http://schemas.microsoft.com/office/drawing/2014/main" id="{00000000-0008-0000-0400-0000A6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1" name="Text Box 17">
          <a:extLst>
            <a:ext uri="{FF2B5EF4-FFF2-40B4-BE49-F238E27FC236}">
              <a16:creationId xmlns:a16="http://schemas.microsoft.com/office/drawing/2014/main" id="{00000000-0008-0000-0400-0000A7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2" name="Text Box 18">
          <a:extLst>
            <a:ext uri="{FF2B5EF4-FFF2-40B4-BE49-F238E27FC236}">
              <a16:creationId xmlns:a16="http://schemas.microsoft.com/office/drawing/2014/main" id="{00000000-0008-0000-0400-0000A8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3" name="Text Box 19">
          <a:extLst>
            <a:ext uri="{FF2B5EF4-FFF2-40B4-BE49-F238E27FC236}">
              <a16:creationId xmlns:a16="http://schemas.microsoft.com/office/drawing/2014/main" id="{00000000-0008-0000-0400-0000A9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4" name="Text Box 16">
          <a:extLst>
            <a:ext uri="{FF2B5EF4-FFF2-40B4-BE49-F238E27FC236}">
              <a16:creationId xmlns:a16="http://schemas.microsoft.com/office/drawing/2014/main" id="{00000000-0008-0000-0400-0000AA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5" name="Text Box 17">
          <a:extLst>
            <a:ext uri="{FF2B5EF4-FFF2-40B4-BE49-F238E27FC236}">
              <a16:creationId xmlns:a16="http://schemas.microsoft.com/office/drawing/2014/main" id="{00000000-0008-0000-0400-0000AB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6" name="Text Box 18">
          <a:extLst>
            <a:ext uri="{FF2B5EF4-FFF2-40B4-BE49-F238E27FC236}">
              <a16:creationId xmlns:a16="http://schemas.microsoft.com/office/drawing/2014/main" id="{00000000-0008-0000-0400-0000AC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57" name="Text Box 19">
          <a:extLst>
            <a:ext uri="{FF2B5EF4-FFF2-40B4-BE49-F238E27FC236}">
              <a16:creationId xmlns:a16="http://schemas.microsoft.com/office/drawing/2014/main" id="{00000000-0008-0000-0400-0000AD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56743"/>
    <xdr:sp macro="" textlink="">
      <xdr:nvSpPr>
        <xdr:cNvPr id="3758" name="Text Box 15">
          <a:extLst>
            <a:ext uri="{FF2B5EF4-FFF2-40B4-BE49-F238E27FC236}">
              <a16:creationId xmlns:a16="http://schemas.microsoft.com/office/drawing/2014/main" id="{00000000-0008-0000-0400-0000AE0E0000}"/>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759" name="Text Box 15">
          <a:extLst>
            <a:ext uri="{FF2B5EF4-FFF2-40B4-BE49-F238E27FC236}">
              <a16:creationId xmlns:a16="http://schemas.microsoft.com/office/drawing/2014/main" id="{00000000-0008-0000-0400-0000AF0E000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442269"/>
    <xdr:sp macro="" textlink="">
      <xdr:nvSpPr>
        <xdr:cNvPr id="3760" name="Text Box 15">
          <a:extLst>
            <a:ext uri="{FF2B5EF4-FFF2-40B4-BE49-F238E27FC236}">
              <a16:creationId xmlns:a16="http://schemas.microsoft.com/office/drawing/2014/main" id="{00000000-0008-0000-0400-0000B00E000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213632"/>
    <xdr:sp macro="" textlink="">
      <xdr:nvSpPr>
        <xdr:cNvPr id="3761" name="Text Box 15">
          <a:extLst>
            <a:ext uri="{FF2B5EF4-FFF2-40B4-BE49-F238E27FC236}">
              <a16:creationId xmlns:a16="http://schemas.microsoft.com/office/drawing/2014/main" id="{00000000-0008-0000-0400-0000B10E000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331"/>
    <xdr:sp macro="" textlink="">
      <xdr:nvSpPr>
        <xdr:cNvPr id="3762" name="Text Box 15">
          <a:extLst>
            <a:ext uri="{FF2B5EF4-FFF2-40B4-BE49-F238E27FC236}">
              <a16:creationId xmlns:a16="http://schemas.microsoft.com/office/drawing/2014/main" id="{00000000-0008-0000-0400-0000B20E000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3763" name="Text Box 15">
          <a:extLst>
            <a:ext uri="{FF2B5EF4-FFF2-40B4-BE49-F238E27FC236}">
              <a16:creationId xmlns:a16="http://schemas.microsoft.com/office/drawing/2014/main" id="{00000000-0008-0000-0400-0000B30E000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64" name="Text Box 16">
          <a:extLst>
            <a:ext uri="{FF2B5EF4-FFF2-40B4-BE49-F238E27FC236}">
              <a16:creationId xmlns:a16="http://schemas.microsoft.com/office/drawing/2014/main" id="{00000000-0008-0000-0400-0000B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65" name="Text Box 17">
          <a:extLst>
            <a:ext uri="{FF2B5EF4-FFF2-40B4-BE49-F238E27FC236}">
              <a16:creationId xmlns:a16="http://schemas.microsoft.com/office/drawing/2014/main" id="{00000000-0008-0000-0400-0000B5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66" name="Text Box 18">
          <a:extLst>
            <a:ext uri="{FF2B5EF4-FFF2-40B4-BE49-F238E27FC236}">
              <a16:creationId xmlns:a16="http://schemas.microsoft.com/office/drawing/2014/main" id="{00000000-0008-0000-0400-0000B6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67" name="Text Box 19">
          <a:extLst>
            <a:ext uri="{FF2B5EF4-FFF2-40B4-BE49-F238E27FC236}">
              <a16:creationId xmlns:a16="http://schemas.microsoft.com/office/drawing/2014/main" id="{00000000-0008-0000-0400-0000B7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68" name="Text Box 16">
          <a:extLst>
            <a:ext uri="{FF2B5EF4-FFF2-40B4-BE49-F238E27FC236}">
              <a16:creationId xmlns:a16="http://schemas.microsoft.com/office/drawing/2014/main" id="{00000000-0008-0000-0400-0000B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69" name="Text Box 17">
          <a:extLst>
            <a:ext uri="{FF2B5EF4-FFF2-40B4-BE49-F238E27FC236}">
              <a16:creationId xmlns:a16="http://schemas.microsoft.com/office/drawing/2014/main" id="{00000000-0008-0000-0400-0000B9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70" name="Text Box 18">
          <a:extLst>
            <a:ext uri="{FF2B5EF4-FFF2-40B4-BE49-F238E27FC236}">
              <a16:creationId xmlns:a16="http://schemas.microsoft.com/office/drawing/2014/main" id="{00000000-0008-0000-0400-0000BA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71" name="Text Box 19">
          <a:extLst>
            <a:ext uri="{FF2B5EF4-FFF2-40B4-BE49-F238E27FC236}">
              <a16:creationId xmlns:a16="http://schemas.microsoft.com/office/drawing/2014/main" id="{00000000-0008-0000-0400-0000BB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72" name="Text Box 16">
          <a:extLst>
            <a:ext uri="{FF2B5EF4-FFF2-40B4-BE49-F238E27FC236}">
              <a16:creationId xmlns:a16="http://schemas.microsoft.com/office/drawing/2014/main" id="{00000000-0008-0000-0400-0000BC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73" name="Text Box 17">
          <a:extLst>
            <a:ext uri="{FF2B5EF4-FFF2-40B4-BE49-F238E27FC236}">
              <a16:creationId xmlns:a16="http://schemas.microsoft.com/office/drawing/2014/main" id="{00000000-0008-0000-0400-0000BD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74" name="Text Box 18">
          <a:extLst>
            <a:ext uri="{FF2B5EF4-FFF2-40B4-BE49-F238E27FC236}">
              <a16:creationId xmlns:a16="http://schemas.microsoft.com/office/drawing/2014/main" id="{00000000-0008-0000-0400-0000BE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775" name="Text Box 19">
          <a:extLst>
            <a:ext uri="{FF2B5EF4-FFF2-40B4-BE49-F238E27FC236}">
              <a16:creationId xmlns:a16="http://schemas.microsoft.com/office/drawing/2014/main" id="{00000000-0008-0000-0400-0000BF0E000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776" name="Text Box 15">
          <a:extLst>
            <a:ext uri="{FF2B5EF4-FFF2-40B4-BE49-F238E27FC236}">
              <a16:creationId xmlns:a16="http://schemas.microsoft.com/office/drawing/2014/main" id="{00000000-0008-0000-0400-0000C0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77" name="Text Box 16">
          <a:extLst>
            <a:ext uri="{FF2B5EF4-FFF2-40B4-BE49-F238E27FC236}">
              <a16:creationId xmlns:a16="http://schemas.microsoft.com/office/drawing/2014/main" id="{00000000-0008-0000-0400-0000C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78" name="Text Box 17">
          <a:extLst>
            <a:ext uri="{FF2B5EF4-FFF2-40B4-BE49-F238E27FC236}">
              <a16:creationId xmlns:a16="http://schemas.microsoft.com/office/drawing/2014/main" id="{00000000-0008-0000-0400-0000C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79" name="Text Box 18">
          <a:extLst>
            <a:ext uri="{FF2B5EF4-FFF2-40B4-BE49-F238E27FC236}">
              <a16:creationId xmlns:a16="http://schemas.microsoft.com/office/drawing/2014/main" id="{00000000-0008-0000-0400-0000C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80" name="Text Box 19">
          <a:extLst>
            <a:ext uri="{FF2B5EF4-FFF2-40B4-BE49-F238E27FC236}">
              <a16:creationId xmlns:a16="http://schemas.microsoft.com/office/drawing/2014/main" id="{00000000-0008-0000-0400-0000C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3781" name="Text Box 15">
          <a:extLst>
            <a:ext uri="{FF2B5EF4-FFF2-40B4-BE49-F238E27FC236}">
              <a16:creationId xmlns:a16="http://schemas.microsoft.com/office/drawing/2014/main" id="{00000000-0008-0000-0400-0000C50E000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82" name="Text Box 16">
          <a:extLst>
            <a:ext uri="{FF2B5EF4-FFF2-40B4-BE49-F238E27FC236}">
              <a16:creationId xmlns:a16="http://schemas.microsoft.com/office/drawing/2014/main" id="{00000000-0008-0000-0400-0000C6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83" name="Text Box 17">
          <a:extLst>
            <a:ext uri="{FF2B5EF4-FFF2-40B4-BE49-F238E27FC236}">
              <a16:creationId xmlns:a16="http://schemas.microsoft.com/office/drawing/2014/main" id="{00000000-0008-0000-0400-0000C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84" name="Text Box 18">
          <a:extLst>
            <a:ext uri="{FF2B5EF4-FFF2-40B4-BE49-F238E27FC236}">
              <a16:creationId xmlns:a16="http://schemas.microsoft.com/office/drawing/2014/main" id="{00000000-0008-0000-0400-0000C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85" name="Text Box 16">
          <a:extLst>
            <a:ext uri="{FF2B5EF4-FFF2-40B4-BE49-F238E27FC236}">
              <a16:creationId xmlns:a16="http://schemas.microsoft.com/office/drawing/2014/main" id="{00000000-0008-0000-0400-0000C9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86" name="Text Box 17">
          <a:extLst>
            <a:ext uri="{FF2B5EF4-FFF2-40B4-BE49-F238E27FC236}">
              <a16:creationId xmlns:a16="http://schemas.microsoft.com/office/drawing/2014/main" id="{00000000-0008-0000-0400-0000CA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87" name="Text Box 18">
          <a:extLst>
            <a:ext uri="{FF2B5EF4-FFF2-40B4-BE49-F238E27FC236}">
              <a16:creationId xmlns:a16="http://schemas.microsoft.com/office/drawing/2014/main" id="{00000000-0008-0000-0400-0000CB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88" name="Text Box 19">
          <a:extLst>
            <a:ext uri="{FF2B5EF4-FFF2-40B4-BE49-F238E27FC236}">
              <a16:creationId xmlns:a16="http://schemas.microsoft.com/office/drawing/2014/main" id="{00000000-0008-0000-0400-0000CC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89" name="Text Box 16">
          <a:extLst>
            <a:ext uri="{FF2B5EF4-FFF2-40B4-BE49-F238E27FC236}">
              <a16:creationId xmlns:a16="http://schemas.microsoft.com/office/drawing/2014/main" id="{00000000-0008-0000-0400-0000CD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90" name="Text Box 17">
          <a:extLst>
            <a:ext uri="{FF2B5EF4-FFF2-40B4-BE49-F238E27FC236}">
              <a16:creationId xmlns:a16="http://schemas.microsoft.com/office/drawing/2014/main" id="{00000000-0008-0000-0400-0000CE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791" name="Text Box 18">
          <a:extLst>
            <a:ext uri="{FF2B5EF4-FFF2-40B4-BE49-F238E27FC236}">
              <a16:creationId xmlns:a16="http://schemas.microsoft.com/office/drawing/2014/main" id="{00000000-0008-0000-0400-0000CF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792" name="Text Box 15">
          <a:extLst>
            <a:ext uri="{FF2B5EF4-FFF2-40B4-BE49-F238E27FC236}">
              <a16:creationId xmlns:a16="http://schemas.microsoft.com/office/drawing/2014/main" id="{00000000-0008-0000-0400-0000D00E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93" name="Text Box 16">
          <a:extLst>
            <a:ext uri="{FF2B5EF4-FFF2-40B4-BE49-F238E27FC236}">
              <a16:creationId xmlns:a16="http://schemas.microsoft.com/office/drawing/2014/main" id="{00000000-0008-0000-0400-0000D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94" name="Text Box 17">
          <a:extLst>
            <a:ext uri="{FF2B5EF4-FFF2-40B4-BE49-F238E27FC236}">
              <a16:creationId xmlns:a16="http://schemas.microsoft.com/office/drawing/2014/main" id="{00000000-0008-0000-0400-0000D2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95" name="Text Box 18">
          <a:extLst>
            <a:ext uri="{FF2B5EF4-FFF2-40B4-BE49-F238E27FC236}">
              <a16:creationId xmlns:a16="http://schemas.microsoft.com/office/drawing/2014/main" id="{00000000-0008-0000-0400-0000D3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796" name="Text Box 19">
          <a:extLst>
            <a:ext uri="{FF2B5EF4-FFF2-40B4-BE49-F238E27FC236}">
              <a16:creationId xmlns:a16="http://schemas.microsoft.com/office/drawing/2014/main" id="{00000000-0008-0000-0400-0000D4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97" name="Text Box 16">
          <a:extLst>
            <a:ext uri="{FF2B5EF4-FFF2-40B4-BE49-F238E27FC236}">
              <a16:creationId xmlns:a16="http://schemas.microsoft.com/office/drawing/2014/main" id="{00000000-0008-0000-0400-0000D5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98" name="Text Box 17">
          <a:extLst>
            <a:ext uri="{FF2B5EF4-FFF2-40B4-BE49-F238E27FC236}">
              <a16:creationId xmlns:a16="http://schemas.microsoft.com/office/drawing/2014/main" id="{00000000-0008-0000-0400-0000D6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799" name="Text Box 18">
          <a:extLst>
            <a:ext uri="{FF2B5EF4-FFF2-40B4-BE49-F238E27FC236}">
              <a16:creationId xmlns:a16="http://schemas.microsoft.com/office/drawing/2014/main" id="{00000000-0008-0000-0400-0000D7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800" name="Text Box 19">
          <a:extLst>
            <a:ext uri="{FF2B5EF4-FFF2-40B4-BE49-F238E27FC236}">
              <a16:creationId xmlns:a16="http://schemas.microsoft.com/office/drawing/2014/main" id="{00000000-0008-0000-0400-0000D8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801" name="Text Box 16">
          <a:extLst>
            <a:ext uri="{FF2B5EF4-FFF2-40B4-BE49-F238E27FC236}">
              <a16:creationId xmlns:a16="http://schemas.microsoft.com/office/drawing/2014/main" id="{00000000-0008-0000-0400-0000D9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802" name="Text Box 17">
          <a:extLst>
            <a:ext uri="{FF2B5EF4-FFF2-40B4-BE49-F238E27FC236}">
              <a16:creationId xmlns:a16="http://schemas.microsoft.com/office/drawing/2014/main" id="{00000000-0008-0000-0400-0000DA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803" name="Text Box 18">
          <a:extLst>
            <a:ext uri="{FF2B5EF4-FFF2-40B4-BE49-F238E27FC236}">
              <a16:creationId xmlns:a16="http://schemas.microsoft.com/office/drawing/2014/main" id="{00000000-0008-0000-0400-0000DB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3804" name="Text Box 19">
          <a:extLst>
            <a:ext uri="{FF2B5EF4-FFF2-40B4-BE49-F238E27FC236}">
              <a16:creationId xmlns:a16="http://schemas.microsoft.com/office/drawing/2014/main" id="{00000000-0008-0000-0400-0000DC0E000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444014"/>
    <xdr:sp macro="" textlink="">
      <xdr:nvSpPr>
        <xdr:cNvPr id="3805" name="Text Box 15">
          <a:extLst>
            <a:ext uri="{FF2B5EF4-FFF2-40B4-BE49-F238E27FC236}">
              <a16:creationId xmlns:a16="http://schemas.microsoft.com/office/drawing/2014/main" id="{00000000-0008-0000-0400-0000DD0E000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806" name="Text Box 16">
          <a:extLst>
            <a:ext uri="{FF2B5EF4-FFF2-40B4-BE49-F238E27FC236}">
              <a16:creationId xmlns:a16="http://schemas.microsoft.com/office/drawing/2014/main" id="{00000000-0008-0000-0400-0000DE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807" name="Text Box 17">
          <a:extLst>
            <a:ext uri="{FF2B5EF4-FFF2-40B4-BE49-F238E27FC236}">
              <a16:creationId xmlns:a16="http://schemas.microsoft.com/office/drawing/2014/main" id="{00000000-0008-0000-0400-0000DF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808" name="Text Box 18">
          <a:extLst>
            <a:ext uri="{FF2B5EF4-FFF2-40B4-BE49-F238E27FC236}">
              <a16:creationId xmlns:a16="http://schemas.microsoft.com/office/drawing/2014/main" id="{00000000-0008-0000-0400-0000E0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3809" name="Text Box 19">
          <a:extLst>
            <a:ext uri="{FF2B5EF4-FFF2-40B4-BE49-F238E27FC236}">
              <a16:creationId xmlns:a16="http://schemas.microsoft.com/office/drawing/2014/main" id="{00000000-0008-0000-0400-0000E10E00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810" name="Text Box 16">
          <a:extLst>
            <a:ext uri="{FF2B5EF4-FFF2-40B4-BE49-F238E27FC236}">
              <a16:creationId xmlns:a16="http://schemas.microsoft.com/office/drawing/2014/main" id="{00000000-0008-0000-0400-0000E2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3811" name="Text Box 17">
          <a:extLst>
            <a:ext uri="{FF2B5EF4-FFF2-40B4-BE49-F238E27FC236}">
              <a16:creationId xmlns:a16="http://schemas.microsoft.com/office/drawing/2014/main" id="{00000000-0008-0000-0400-0000E30E0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3812" name="Text Box 18">
          <a:extLst>
            <a:ext uri="{FF2B5EF4-FFF2-40B4-BE49-F238E27FC236}">
              <a16:creationId xmlns:a16="http://schemas.microsoft.com/office/drawing/2014/main" id="{00000000-0008-0000-0400-0000E40E0000}"/>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813" name="Text Box 16">
          <a:extLst>
            <a:ext uri="{FF2B5EF4-FFF2-40B4-BE49-F238E27FC236}">
              <a16:creationId xmlns:a16="http://schemas.microsoft.com/office/drawing/2014/main" id="{00000000-0008-0000-0400-0000E5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814" name="Text Box 17">
          <a:extLst>
            <a:ext uri="{FF2B5EF4-FFF2-40B4-BE49-F238E27FC236}">
              <a16:creationId xmlns:a16="http://schemas.microsoft.com/office/drawing/2014/main" id="{00000000-0008-0000-0400-0000E6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815" name="Text Box 18">
          <a:extLst>
            <a:ext uri="{FF2B5EF4-FFF2-40B4-BE49-F238E27FC236}">
              <a16:creationId xmlns:a16="http://schemas.microsoft.com/office/drawing/2014/main" id="{00000000-0008-0000-0400-0000E7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816" name="Text Box 19">
          <a:extLst>
            <a:ext uri="{FF2B5EF4-FFF2-40B4-BE49-F238E27FC236}">
              <a16:creationId xmlns:a16="http://schemas.microsoft.com/office/drawing/2014/main" id="{00000000-0008-0000-0400-0000E8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3817" name="Text Box 16">
          <a:extLst>
            <a:ext uri="{FF2B5EF4-FFF2-40B4-BE49-F238E27FC236}">
              <a16:creationId xmlns:a16="http://schemas.microsoft.com/office/drawing/2014/main" id="{00000000-0008-0000-0400-0000E90E00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3818" name="Text Box 15">
          <a:extLst>
            <a:ext uri="{FF2B5EF4-FFF2-40B4-BE49-F238E27FC236}">
              <a16:creationId xmlns:a16="http://schemas.microsoft.com/office/drawing/2014/main" id="{00000000-0008-0000-0400-0000EA0E000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0</xdr:col>
      <xdr:colOff>131885</xdr:colOff>
      <xdr:row>0</xdr:row>
      <xdr:rowOff>102577</xdr:rowOff>
    </xdr:from>
    <xdr:to>
      <xdr:col>0</xdr:col>
      <xdr:colOff>834354</xdr:colOff>
      <xdr:row>3</xdr:row>
      <xdr:rowOff>163402</xdr:rowOff>
    </xdr:to>
    <xdr:pic>
      <xdr:nvPicPr>
        <xdr:cNvPr id="3819" name="Imagen 3818">
          <a:extLst>
            <a:ext uri="{FF2B5EF4-FFF2-40B4-BE49-F238E27FC236}">
              <a16:creationId xmlns:a16="http://schemas.microsoft.com/office/drawing/2014/main" id="{00000000-0008-0000-0400-0000EB0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885" y="102577"/>
          <a:ext cx="702469" cy="742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9</xdr:col>
      <xdr:colOff>1152525</xdr:colOff>
      <xdr:row>13</xdr:row>
      <xdr:rowOff>0</xdr:rowOff>
    </xdr:from>
    <xdr:ext cx="95250" cy="171450"/>
    <xdr:sp macro="" textlink="">
      <xdr:nvSpPr>
        <xdr:cNvPr id="2" name="Text Box 16">
          <a:extLst>
            <a:ext uri="{FF2B5EF4-FFF2-40B4-BE49-F238E27FC236}">
              <a16:creationId xmlns:a16="http://schemas.microsoft.com/office/drawing/2014/main" id="{00000000-0008-0000-0400-000002000000}"/>
            </a:ext>
          </a:extLst>
        </xdr:cNvPr>
        <xdr:cNvSpPr txBox="1">
          <a:spLocks noChangeArrowheads="1"/>
        </xdr:cNvSpPr>
      </xdr:nvSpPr>
      <xdr:spPr bwMode="auto">
        <a:xfrm>
          <a:off x="14554200"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3" name="Text Box 17">
          <a:extLst>
            <a:ext uri="{FF2B5EF4-FFF2-40B4-BE49-F238E27FC236}">
              <a16:creationId xmlns:a16="http://schemas.microsoft.com/office/drawing/2014/main" id="{00000000-0008-0000-0400-000003000000}"/>
            </a:ext>
          </a:extLst>
        </xdr:cNvPr>
        <xdr:cNvSpPr txBox="1">
          <a:spLocks noChangeArrowheads="1"/>
        </xdr:cNvSpPr>
      </xdr:nvSpPr>
      <xdr:spPr bwMode="auto">
        <a:xfrm>
          <a:off x="14554200"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4554200"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5" name="Text Box 19">
          <a:extLst>
            <a:ext uri="{FF2B5EF4-FFF2-40B4-BE49-F238E27FC236}">
              <a16:creationId xmlns:a16="http://schemas.microsoft.com/office/drawing/2014/main" id="{00000000-0008-0000-0400-000005000000}"/>
            </a:ext>
          </a:extLst>
        </xdr:cNvPr>
        <xdr:cNvSpPr txBox="1">
          <a:spLocks noChangeArrowheads="1"/>
        </xdr:cNvSpPr>
      </xdr:nvSpPr>
      <xdr:spPr bwMode="auto">
        <a:xfrm>
          <a:off x="14554200"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442269"/>
    <xdr:sp macro="" textlink="">
      <xdr:nvSpPr>
        <xdr:cNvPr id="6" name="Text Box 15">
          <a:extLst>
            <a:ext uri="{FF2B5EF4-FFF2-40B4-BE49-F238E27FC236}">
              <a16:creationId xmlns:a16="http://schemas.microsoft.com/office/drawing/2014/main" id="{00000000-0008-0000-0400-000006000000}"/>
            </a:ext>
          </a:extLst>
        </xdr:cNvPr>
        <xdr:cNvSpPr txBox="1">
          <a:spLocks noChangeArrowheads="1"/>
        </xdr:cNvSpPr>
      </xdr:nvSpPr>
      <xdr:spPr bwMode="auto">
        <a:xfrm>
          <a:off x="14554200" y="6124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 name="Text Box 16">
          <a:extLst>
            <a:ext uri="{FF2B5EF4-FFF2-40B4-BE49-F238E27FC236}">
              <a16:creationId xmlns:a16="http://schemas.microsoft.com/office/drawing/2014/main" id="{00000000-0008-0000-0400-000007000000}"/>
            </a:ext>
          </a:extLst>
        </xdr:cNvPr>
        <xdr:cNvSpPr txBox="1">
          <a:spLocks noChangeArrowheads="1"/>
        </xdr:cNvSpPr>
      </xdr:nvSpPr>
      <xdr:spPr bwMode="auto">
        <a:xfrm>
          <a:off x="14554200"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8" name="Text Box 17">
          <a:extLst>
            <a:ext uri="{FF2B5EF4-FFF2-40B4-BE49-F238E27FC236}">
              <a16:creationId xmlns:a16="http://schemas.microsoft.com/office/drawing/2014/main" id="{00000000-0008-0000-0400-000008000000}"/>
            </a:ext>
          </a:extLst>
        </xdr:cNvPr>
        <xdr:cNvSpPr txBox="1">
          <a:spLocks noChangeArrowheads="1"/>
        </xdr:cNvSpPr>
      </xdr:nvSpPr>
      <xdr:spPr bwMode="auto">
        <a:xfrm>
          <a:off x="14554200"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13</xdr:row>
      <xdr:rowOff>15875</xdr:rowOff>
    </xdr:from>
    <xdr:ext cx="95250" cy="171450"/>
    <xdr:sp macro="" textlink="">
      <xdr:nvSpPr>
        <xdr:cNvPr id="10" name="Text Box 18">
          <a:extLst>
            <a:ext uri="{FF2B5EF4-FFF2-40B4-BE49-F238E27FC236}">
              <a16:creationId xmlns:a16="http://schemas.microsoft.com/office/drawing/2014/main" id="{00000000-0008-0000-0400-00000A000000}"/>
            </a:ext>
          </a:extLst>
        </xdr:cNvPr>
        <xdr:cNvSpPr txBox="1">
          <a:spLocks noChangeArrowheads="1"/>
        </xdr:cNvSpPr>
      </xdr:nvSpPr>
      <xdr:spPr bwMode="auto">
        <a:xfrm>
          <a:off x="14546262" y="5635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213632"/>
    <xdr:sp macro="" textlink="">
      <xdr:nvSpPr>
        <xdr:cNvPr id="25" name="Text Box 15">
          <a:extLst>
            <a:ext uri="{FF2B5EF4-FFF2-40B4-BE49-F238E27FC236}">
              <a16:creationId xmlns:a16="http://schemas.microsoft.com/office/drawing/2014/main" id="{00000000-0008-0000-0400-000019000000}"/>
            </a:ext>
          </a:extLst>
        </xdr:cNvPr>
        <xdr:cNvSpPr txBox="1">
          <a:spLocks noChangeArrowheads="1"/>
        </xdr:cNvSpPr>
      </xdr:nvSpPr>
      <xdr:spPr bwMode="auto">
        <a:xfrm>
          <a:off x="14554200" y="6124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36" name="Text Box 16">
          <a:extLst>
            <a:ext uri="{FF2B5EF4-FFF2-40B4-BE49-F238E27FC236}">
              <a16:creationId xmlns:a16="http://schemas.microsoft.com/office/drawing/2014/main" id="{00000000-0008-0000-0400-000024000000}"/>
            </a:ext>
          </a:extLst>
        </xdr:cNvPr>
        <xdr:cNvSpPr txBox="1">
          <a:spLocks noChangeArrowheads="1"/>
        </xdr:cNvSpPr>
      </xdr:nvSpPr>
      <xdr:spPr bwMode="auto">
        <a:xfrm>
          <a:off x="17668875"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37" name="Text Box 17">
          <a:extLst>
            <a:ext uri="{FF2B5EF4-FFF2-40B4-BE49-F238E27FC236}">
              <a16:creationId xmlns:a16="http://schemas.microsoft.com/office/drawing/2014/main" id="{00000000-0008-0000-0400-000025000000}"/>
            </a:ext>
          </a:extLst>
        </xdr:cNvPr>
        <xdr:cNvSpPr txBox="1">
          <a:spLocks noChangeArrowheads="1"/>
        </xdr:cNvSpPr>
      </xdr:nvSpPr>
      <xdr:spPr bwMode="auto">
        <a:xfrm>
          <a:off x="17668875"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38" name="Text Box 18">
          <a:extLst>
            <a:ext uri="{FF2B5EF4-FFF2-40B4-BE49-F238E27FC236}">
              <a16:creationId xmlns:a16="http://schemas.microsoft.com/office/drawing/2014/main" id="{00000000-0008-0000-0400-000026000000}"/>
            </a:ext>
          </a:extLst>
        </xdr:cNvPr>
        <xdr:cNvSpPr txBox="1">
          <a:spLocks noChangeArrowheads="1"/>
        </xdr:cNvSpPr>
      </xdr:nvSpPr>
      <xdr:spPr bwMode="auto">
        <a:xfrm>
          <a:off x="17668875"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39" name="Text Box 19">
          <a:extLst>
            <a:ext uri="{FF2B5EF4-FFF2-40B4-BE49-F238E27FC236}">
              <a16:creationId xmlns:a16="http://schemas.microsoft.com/office/drawing/2014/main" id="{00000000-0008-0000-0400-000027000000}"/>
            </a:ext>
          </a:extLst>
        </xdr:cNvPr>
        <xdr:cNvSpPr txBox="1">
          <a:spLocks noChangeArrowheads="1"/>
        </xdr:cNvSpPr>
      </xdr:nvSpPr>
      <xdr:spPr bwMode="auto">
        <a:xfrm>
          <a:off x="17668875"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40" name="Text Box 16">
          <a:extLst>
            <a:ext uri="{FF2B5EF4-FFF2-40B4-BE49-F238E27FC236}">
              <a16:creationId xmlns:a16="http://schemas.microsoft.com/office/drawing/2014/main" id="{00000000-0008-0000-0400-000028000000}"/>
            </a:ext>
          </a:extLst>
        </xdr:cNvPr>
        <xdr:cNvSpPr txBox="1">
          <a:spLocks noChangeArrowheads="1"/>
        </xdr:cNvSpPr>
      </xdr:nvSpPr>
      <xdr:spPr bwMode="auto">
        <a:xfrm>
          <a:off x="17668875" y="5619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763" name="Text Box 16">
          <a:extLst>
            <a:ext uri="{FF2B5EF4-FFF2-40B4-BE49-F238E27FC236}">
              <a16:creationId xmlns:a16="http://schemas.microsoft.com/office/drawing/2014/main" id="{00000000-0008-0000-0400-0000FB02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781" name="Text Box 17">
          <a:extLst>
            <a:ext uri="{FF2B5EF4-FFF2-40B4-BE49-F238E27FC236}">
              <a16:creationId xmlns:a16="http://schemas.microsoft.com/office/drawing/2014/main" id="{00000000-0008-0000-0400-00000D03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790" name="Text Box 18">
          <a:extLst>
            <a:ext uri="{FF2B5EF4-FFF2-40B4-BE49-F238E27FC236}">
              <a16:creationId xmlns:a16="http://schemas.microsoft.com/office/drawing/2014/main" id="{00000000-0008-0000-0400-00001603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791" name="Text Box 19">
          <a:extLst>
            <a:ext uri="{FF2B5EF4-FFF2-40B4-BE49-F238E27FC236}">
              <a16:creationId xmlns:a16="http://schemas.microsoft.com/office/drawing/2014/main" id="{00000000-0008-0000-0400-00001703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442269"/>
    <xdr:sp macro="" textlink="">
      <xdr:nvSpPr>
        <xdr:cNvPr id="835" name="Text Box 15">
          <a:extLst>
            <a:ext uri="{FF2B5EF4-FFF2-40B4-BE49-F238E27FC236}">
              <a16:creationId xmlns:a16="http://schemas.microsoft.com/office/drawing/2014/main" id="{00000000-0008-0000-0400-000043030000}"/>
            </a:ext>
          </a:extLst>
        </xdr:cNvPr>
        <xdr:cNvSpPr txBox="1">
          <a:spLocks noChangeArrowheads="1"/>
        </xdr:cNvSpPr>
      </xdr:nvSpPr>
      <xdr:spPr bwMode="auto">
        <a:xfrm>
          <a:off x="14554200" y="78295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840" name="Text Box 16">
          <a:extLst>
            <a:ext uri="{FF2B5EF4-FFF2-40B4-BE49-F238E27FC236}">
              <a16:creationId xmlns:a16="http://schemas.microsoft.com/office/drawing/2014/main" id="{00000000-0008-0000-0400-00004803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164" name="Text Box 17">
          <a:extLst>
            <a:ext uri="{FF2B5EF4-FFF2-40B4-BE49-F238E27FC236}">
              <a16:creationId xmlns:a16="http://schemas.microsoft.com/office/drawing/2014/main" id="{00000000-0008-0000-0400-00008C04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1180" name="Text Box 18">
          <a:extLst>
            <a:ext uri="{FF2B5EF4-FFF2-40B4-BE49-F238E27FC236}">
              <a16:creationId xmlns:a16="http://schemas.microsoft.com/office/drawing/2014/main" id="{00000000-0008-0000-0400-00009C04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181" name="Text Box 16">
          <a:extLst>
            <a:ext uri="{FF2B5EF4-FFF2-40B4-BE49-F238E27FC236}">
              <a16:creationId xmlns:a16="http://schemas.microsoft.com/office/drawing/2014/main" id="{00000000-0008-0000-0400-00009D04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182" name="Text Box 17">
          <a:extLst>
            <a:ext uri="{FF2B5EF4-FFF2-40B4-BE49-F238E27FC236}">
              <a16:creationId xmlns:a16="http://schemas.microsoft.com/office/drawing/2014/main" id="{00000000-0008-0000-0400-00009E04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183" name="Text Box 18">
          <a:extLst>
            <a:ext uri="{FF2B5EF4-FFF2-40B4-BE49-F238E27FC236}">
              <a16:creationId xmlns:a16="http://schemas.microsoft.com/office/drawing/2014/main" id="{00000000-0008-0000-0400-00009F04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190" name="Text Box 19">
          <a:extLst>
            <a:ext uri="{FF2B5EF4-FFF2-40B4-BE49-F238E27FC236}">
              <a16:creationId xmlns:a16="http://schemas.microsoft.com/office/drawing/2014/main" id="{00000000-0008-0000-0400-0000A604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73" name="Text Box 16">
          <a:extLst>
            <a:ext uri="{FF2B5EF4-FFF2-40B4-BE49-F238E27FC236}">
              <a16:creationId xmlns:a16="http://schemas.microsoft.com/office/drawing/2014/main" id="{00000000-0008-0000-0400-0000C105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1497" name="Text Box 17">
          <a:extLst>
            <a:ext uri="{FF2B5EF4-FFF2-40B4-BE49-F238E27FC236}">
              <a16:creationId xmlns:a16="http://schemas.microsoft.com/office/drawing/2014/main" id="{00000000-0008-0000-0400-0000D905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6208" name="Text Box 18">
          <a:extLst>
            <a:ext uri="{FF2B5EF4-FFF2-40B4-BE49-F238E27FC236}">
              <a16:creationId xmlns:a16="http://schemas.microsoft.com/office/drawing/2014/main" id="{00000000-0008-0000-0400-00004018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442269"/>
    <xdr:sp macro="" textlink="">
      <xdr:nvSpPr>
        <xdr:cNvPr id="6209" name="Text Box 15">
          <a:extLst>
            <a:ext uri="{FF2B5EF4-FFF2-40B4-BE49-F238E27FC236}">
              <a16:creationId xmlns:a16="http://schemas.microsoft.com/office/drawing/2014/main" id="{00000000-0008-0000-0400-000041180000}"/>
            </a:ext>
          </a:extLst>
        </xdr:cNvPr>
        <xdr:cNvSpPr txBox="1">
          <a:spLocks noChangeArrowheads="1"/>
        </xdr:cNvSpPr>
      </xdr:nvSpPr>
      <xdr:spPr bwMode="auto">
        <a:xfrm>
          <a:off x="14554200" y="93154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15</xdr:row>
      <xdr:rowOff>0</xdr:rowOff>
    </xdr:from>
    <xdr:ext cx="95250" cy="213632"/>
    <xdr:sp macro="" textlink="">
      <xdr:nvSpPr>
        <xdr:cNvPr id="6210" name="Text Box 15">
          <a:extLst>
            <a:ext uri="{FF2B5EF4-FFF2-40B4-BE49-F238E27FC236}">
              <a16:creationId xmlns:a16="http://schemas.microsoft.com/office/drawing/2014/main" id="{00000000-0008-0000-0400-000042180000}"/>
            </a:ext>
          </a:extLst>
        </xdr:cNvPr>
        <xdr:cNvSpPr txBox="1">
          <a:spLocks noChangeArrowheads="1"/>
        </xdr:cNvSpPr>
      </xdr:nvSpPr>
      <xdr:spPr bwMode="auto">
        <a:xfrm>
          <a:off x="14582775" y="898101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1" name="Text Box 16">
          <a:extLst>
            <a:ext uri="{FF2B5EF4-FFF2-40B4-BE49-F238E27FC236}">
              <a16:creationId xmlns:a16="http://schemas.microsoft.com/office/drawing/2014/main" id="{00000000-0008-0000-0400-000043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2" name="Text Box 17">
          <a:extLst>
            <a:ext uri="{FF2B5EF4-FFF2-40B4-BE49-F238E27FC236}">
              <a16:creationId xmlns:a16="http://schemas.microsoft.com/office/drawing/2014/main" id="{00000000-0008-0000-0400-000044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3" name="Text Box 18">
          <a:extLst>
            <a:ext uri="{FF2B5EF4-FFF2-40B4-BE49-F238E27FC236}">
              <a16:creationId xmlns:a16="http://schemas.microsoft.com/office/drawing/2014/main" id="{00000000-0008-0000-0400-000045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4" name="Text Box 19">
          <a:extLst>
            <a:ext uri="{FF2B5EF4-FFF2-40B4-BE49-F238E27FC236}">
              <a16:creationId xmlns:a16="http://schemas.microsoft.com/office/drawing/2014/main" id="{00000000-0008-0000-0400-000046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5" name="Text Box 16">
          <a:extLst>
            <a:ext uri="{FF2B5EF4-FFF2-40B4-BE49-F238E27FC236}">
              <a16:creationId xmlns:a16="http://schemas.microsoft.com/office/drawing/2014/main" id="{00000000-0008-0000-0400-000047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6" name="Text Box 17">
          <a:extLst>
            <a:ext uri="{FF2B5EF4-FFF2-40B4-BE49-F238E27FC236}">
              <a16:creationId xmlns:a16="http://schemas.microsoft.com/office/drawing/2014/main" id="{00000000-0008-0000-0400-000048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6217" name="Text Box 18">
          <a:extLst>
            <a:ext uri="{FF2B5EF4-FFF2-40B4-BE49-F238E27FC236}">
              <a16:creationId xmlns:a16="http://schemas.microsoft.com/office/drawing/2014/main" id="{00000000-0008-0000-0400-0000491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18" name="Text Box 16">
          <a:extLst>
            <a:ext uri="{FF2B5EF4-FFF2-40B4-BE49-F238E27FC236}">
              <a16:creationId xmlns:a16="http://schemas.microsoft.com/office/drawing/2014/main" id="{00000000-0008-0000-0400-00004A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19" name="Text Box 17">
          <a:extLst>
            <a:ext uri="{FF2B5EF4-FFF2-40B4-BE49-F238E27FC236}">
              <a16:creationId xmlns:a16="http://schemas.microsoft.com/office/drawing/2014/main" id="{00000000-0008-0000-0400-00004B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20" name="Text Box 18">
          <a:extLst>
            <a:ext uri="{FF2B5EF4-FFF2-40B4-BE49-F238E27FC236}">
              <a16:creationId xmlns:a16="http://schemas.microsoft.com/office/drawing/2014/main" id="{00000000-0008-0000-0400-00004C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21" name="Text Box 19">
          <a:extLst>
            <a:ext uri="{FF2B5EF4-FFF2-40B4-BE49-F238E27FC236}">
              <a16:creationId xmlns:a16="http://schemas.microsoft.com/office/drawing/2014/main" id="{00000000-0008-0000-0400-00004D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22" name="Text Box 16">
          <a:extLst>
            <a:ext uri="{FF2B5EF4-FFF2-40B4-BE49-F238E27FC236}">
              <a16:creationId xmlns:a16="http://schemas.microsoft.com/office/drawing/2014/main" id="{00000000-0008-0000-0400-00004E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23" name="Text Box 17">
          <a:extLst>
            <a:ext uri="{FF2B5EF4-FFF2-40B4-BE49-F238E27FC236}">
              <a16:creationId xmlns:a16="http://schemas.microsoft.com/office/drawing/2014/main" id="{00000000-0008-0000-0400-00004F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24" name="Text Box 18">
          <a:extLst>
            <a:ext uri="{FF2B5EF4-FFF2-40B4-BE49-F238E27FC236}">
              <a16:creationId xmlns:a16="http://schemas.microsoft.com/office/drawing/2014/main" id="{00000000-0008-0000-0400-000050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6225" name="Text Box 19">
          <a:extLst>
            <a:ext uri="{FF2B5EF4-FFF2-40B4-BE49-F238E27FC236}">
              <a16:creationId xmlns:a16="http://schemas.microsoft.com/office/drawing/2014/main" id="{00000000-0008-0000-0400-0000511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26" name="Text Box 16">
          <a:extLst>
            <a:ext uri="{FF2B5EF4-FFF2-40B4-BE49-F238E27FC236}">
              <a16:creationId xmlns:a16="http://schemas.microsoft.com/office/drawing/2014/main" id="{00000000-0008-0000-0400-000052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27" name="Text Box 17">
          <a:extLst>
            <a:ext uri="{FF2B5EF4-FFF2-40B4-BE49-F238E27FC236}">
              <a16:creationId xmlns:a16="http://schemas.microsoft.com/office/drawing/2014/main" id="{00000000-0008-0000-0400-000053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28" name="Text Box 18">
          <a:extLst>
            <a:ext uri="{FF2B5EF4-FFF2-40B4-BE49-F238E27FC236}">
              <a16:creationId xmlns:a16="http://schemas.microsoft.com/office/drawing/2014/main" id="{00000000-0008-0000-0400-000054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29" name="Text Box 19">
          <a:extLst>
            <a:ext uri="{FF2B5EF4-FFF2-40B4-BE49-F238E27FC236}">
              <a16:creationId xmlns:a16="http://schemas.microsoft.com/office/drawing/2014/main" id="{00000000-0008-0000-0400-000055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6230" name="Text Box 15">
          <a:extLst>
            <a:ext uri="{FF2B5EF4-FFF2-40B4-BE49-F238E27FC236}">
              <a16:creationId xmlns:a16="http://schemas.microsoft.com/office/drawing/2014/main" id="{00000000-0008-0000-0400-000056180000}"/>
            </a:ext>
          </a:extLst>
        </xdr:cNvPr>
        <xdr:cNvSpPr txBox="1">
          <a:spLocks noChangeArrowheads="1"/>
        </xdr:cNvSpPr>
      </xdr:nvSpPr>
      <xdr:spPr bwMode="auto">
        <a:xfrm>
          <a:off x="14554200" y="17097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6231" name="Text Box 15">
          <a:extLst>
            <a:ext uri="{FF2B5EF4-FFF2-40B4-BE49-F238E27FC236}">
              <a16:creationId xmlns:a16="http://schemas.microsoft.com/office/drawing/2014/main" id="{00000000-0008-0000-0400-000057180000}"/>
            </a:ext>
          </a:extLst>
        </xdr:cNvPr>
        <xdr:cNvSpPr txBox="1">
          <a:spLocks noChangeArrowheads="1"/>
        </xdr:cNvSpPr>
      </xdr:nvSpPr>
      <xdr:spPr bwMode="auto">
        <a:xfrm>
          <a:off x="14554200" y="1657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32" name="Text Box 16">
          <a:extLst>
            <a:ext uri="{FF2B5EF4-FFF2-40B4-BE49-F238E27FC236}">
              <a16:creationId xmlns:a16="http://schemas.microsoft.com/office/drawing/2014/main" id="{00000000-0008-0000-0400-000058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33" name="Text Box 17">
          <a:extLst>
            <a:ext uri="{FF2B5EF4-FFF2-40B4-BE49-F238E27FC236}">
              <a16:creationId xmlns:a16="http://schemas.microsoft.com/office/drawing/2014/main" id="{00000000-0008-0000-0400-000059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34" name="Text Box 18">
          <a:extLst>
            <a:ext uri="{FF2B5EF4-FFF2-40B4-BE49-F238E27FC236}">
              <a16:creationId xmlns:a16="http://schemas.microsoft.com/office/drawing/2014/main" id="{00000000-0008-0000-0400-00005A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213632"/>
    <xdr:sp macro="" textlink="">
      <xdr:nvSpPr>
        <xdr:cNvPr id="6235" name="Text Box 15">
          <a:extLst>
            <a:ext uri="{FF2B5EF4-FFF2-40B4-BE49-F238E27FC236}">
              <a16:creationId xmlns:a16="http://schemas.microsoft.com/office/drawing/2014/main" id="{00000000-0008-0000-0400-00005B180000}"/>
            </a:ext>
          </a:extLst>
        </xdr:cNvPr>
        <xdr:cNvSpPr txBox="1">
          <a:spLocks noChangeArrowheads="1"/>
        </xdr:cNvSpPr>
      </xdr:nvSpPr>
      <xdr:spPr bwMode="auto">
        <a:xfrm>
          <a:off x="14554200" y="17097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36" name="Text Box 16">
          <a:extLst>
            <a:ext uri="{FF2B5EF4-FFF2-40B4-BE49-F238E27FC236}">
              <a16:creationId xmlns:a16="http://schemas.microsoft.com/office/drawing/2014/main" id="{00000000-0008-0000-0400-00005C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37" name="Text Box 17">
          <a:extLst>
            <a:ext uri="{FF2B5EF4-FFF2-40B4-BE49-F238E27FC236}">
              <a16:creationId xmlns:a16="http://schemas.microsoft.com/office/drawing/2014/main" id="{00000000-0008-0000-0400-00005D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43" name="Text Box 18">
          <a:extLst>
            <a:ext uri="{FF2B5EF4-FFF2-40B4-BE49-F238E27FC236}">
              <a16:creationId xmlns:a16="http://schemas.microsoft.com/office/drawing/2014/main" id="{00000000-0008-0000-0400-000063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44" name="Text Box 19">
          <a:extLst>
            <a:ext uri="{FF2B5EF4-FFF2-40B4-BE49-F238E27FC236}">
              <a16:creationId xmlns:a16="http://schemas.microsoft.com/office/drawing/2014/main" id="{00000000-0008-0000-0400-000064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45" name="Text Box 16">
          <a:extLst>
            <a:ext uri="{FF2B5EF4-FFF2-40B4-BE49-F238E27FC236}">
              <a16:creationId xmlns:a16="http://schemas.microsoft.com/office/drawing/2014/main" id="{00000000-0008-0000-0400-000065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46" name="Text Box 17">
          <a:extLst>
            <a:ext uri="{FF2B5EF4-FFF2-40B4-BE49-F238E27FC236}">
              <a16:creationId xmlns:a16="http://schemas.microsoft.com/office/drawing/2014/main" id="{00000000-0008-0000-0400-000066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47" name="Text Box 18">
          <a:extLst>
            <a:ext uri="{FF2B5EF4-FFF2-40B4-BE49-F238E27FC236}">
              <a16:creationId xmlns:a16="http://schemas.microsoft.com/office/drawing/2014/main" id="{00000000-0008-0000-0400-000067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48" name="Text Box 19">
          <a:extLst>
            <a:ext uri="{FF2B5EF4-FFF2-40B4-BE49-F238E27FC236}">
              <a16:creationId xmlns:a16="http://schemas.microsoft.com/office/drawing/2014/main" id="{00000000-0008-0000-0400-000068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49" name="Text Box 16">
          <a:extLst>
            <a:ext uri="{FF2B5EF4-FFF2-40B4-BE49-F238E27FC236}">
              <a16:creationId xmlns:a16="http://schemas.microsoft.com/office/drawing/2014/main" id="{00000000-0008-0000-0400-000069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50" name="Text Box 17">
          <a:extLst>
            <a:ext uri="{FF2B5EF4-FFF2-40B4-BE49-F238E27FC236}">
              <a16:creationId xmlns:a16="http://schemas.microsoft.com/office/drawing/2014/main" id="{00000000-0008-0000-0400-00006A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51" name="Text Box 18">
          <a:extLst>
            <a:ext uri="{FF2B5EF4-FFF2-40B4-BE49-F238E27FC236}">
              <a16:creationId xmlns:a16="http://schemas.microsoft.com/office/drawing/2014/main" id="{00000000-0008-0000-0400-00006B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52" name="Text Box 19">
          <a:extLst>
            <a:ext uri="{FF2B5EF4-FFF2-40B4-BE49-F238E27FC236}">
              <a16:creationId xmlns:a16="http://schemas.microsoft.com/office/drawing/2014/main" id="{00000000-0008-0000-0400-00006C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6253" name="Text Box 15">
          <a:extLst>
            <a:ext uri="{FF2B5EF4-FFF2-40B4-BE49-F238E27FC236}">
              <a16:creationId xmlns:a16="http://schemas.microsoft.com/office/drawing/2014/main" id="{00000000-0008-0000-0400-00006D180000}"/>
            </a:ext>
          </a:extLst>
        </xdr:cNvPr>
        <xdr:cNvSpPr txBox="1">
          <a:spLocks noChangeArrowheads="1"/>
        </xdr:cNvSpPr>
      </xdr:nvSpPr>
      <xdr:spPr bwMode="auto">
        <a:xfrm>
          <a:off x="14554200" y="195643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54" name="Text Box 16">
          <a:extLst>
            <a:ext uri="{FF2B5EF4-FFF2-40B4-BE49-F238E27FC236}">
              <a16:creationId xmlns:a16="http://schemas.microsoft.com/office/drawing/2014/main" id="{00000000-0008-0000-0400-00006E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55" name="Text Box 17">
          <a:extLst>
            <a:ext uri="{FF2B5EF4-FFF2-40B4-BE49-F238E27FC236}">
              <a16:creationId xmlns:a16="http://schemas.microsoft.com/office/drawing/2014/main" id="{00000000-0008-0000-0400-00006F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56" name="Text Box 18">
          <a:extLst>
            <a:ext uri="{FF2B5EF4-FFF2-40B4-BE49-F238E27FC236}">
              <a16:creationId xmlns:a16="http://schemas.microsoft.com/office/drawing/2014/main" id="{00000000-0008-0000-0400-000070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57" name="Text Box 16">
          <a:extLst>
            <a:ext uri="{FF2B5EF4-FFF2-40B4-BE49-F238E27FC236}">
              <a16:creationId xmlns:a16="http://schemas.microsoft.com/office/drawing/2014/main" id="{00000000-0008-0000-0400-000071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58" name="Text Box 17">
          <a:extLst>
            <a:ext uri="{FF2B5EF4-FFF2-40B4-BE49-F238E27FC236}">
              <a16:creationId xmlns:a16="http://schemas.microsoft.com/office/drawing/2014/main" id="{00000000-0008-0000-0400-000072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59" name="Text Box 18">
          <a:extLst>
            <a:ext uri="{FF2B5EF4-FFF2-40B4-BE49-F238E27FC236}">
              <a16:creationId xmlns:a16="http://schemas.microsoft.com/office/drawing/2014/main" id="{00000000-0008-0000-0400-000073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60" name="Text Box 19">
          <a:extLst>
            <a:ext uri="{FF2B5EF4-FFF2-40B4-BE49-F238E27FC236}">
              <a16:creationId xmlns:a16="http://schemas.microsoft.com/office/drawing/2014/main" id="{00000000-0008-0000-0400-000074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61" name="Text Box 16">
          <a:extLst>
            <a:ext uri="{FF2B5EF4-FFF2-40B4-BE49-F238E27FC236}">
              <a16:creationId xmlns:a16="http://schemas.microsoft.com/office/drawing/2014/main" id="{00000000-0008-0000-0400-000075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62" name="Text Box 17">
          <a:extLst>
            <a:ext uri="{FF2B5EF4-FFF2-40B4-BE49-F238E27FC236}">
              <a16:creationId xmlns:a16="http://schemas.microsoft.com/office/drawing/2014/main" id="{00000000-0008-0000-0400-000076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63" name="Text Box 18">
          <a:extLst>
            <a:ext uri="{FF2B5EF4-FFF2-40B4-BE49-F238E27FC236}">
              <a16:creationId xmlns:a16="http://schemas.microsoft.com/office/drawing/2014/main" id="{00000000-0008-0000-0400-000077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264" name="Text Box 19">
          <a:extLst>
            <a:ext uri="{FF2B5EF4-FFF2-40B4-BE49-F238E27FC236}">
              <a16:creationId xmlns:a16="http://schemas.microsoft.com/office/drawing/2014/main" id="{00000000-0008-0000-0400-000078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6265" name="Text Box 15">
          <a:extLst>
            <a:ext uri="{FF2B5EF4-FFF2-40B4-BE49-F238E27FC236}">
              <a16:creationId xmlns:a16="http://schemas.microsoft.com/office/drawing/2014/main" id="{00000000-0008-0000-0400-000079180000}"/>
            </a:ext>
          </a:extLst>
        </xdr:cNvPr>
        <xdr:cNvSpPr txBox="1">
          <a:spLocks noChangeArrowheads="1"/>
        </xdr:cNvSpPr>
      </xdr:nvSpPr>
      <xdr:spPr bwMode="auto">
        <a:xfrm>
          <a:off x="14554200" y="200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213632"/>
    <xdr:sp macro="" textlink="">
      <xdr:nvSpPr>
        <xdr:cNvPr id="6266" name="Text Box 15">
          <a:extLst>
            <a:ext uri="{FF2B5EF4-FFF2-40B4-BE49-F238E27FC236}">
              <a16:creationId xmlns:a16="http://schemas.microsoft.com/office/drawing/2014/main" id="{00000000-0008-0000-0400-00007A180000}"/>
            </a:ext>
          </a:extLst>
        </xdr:cNvPr>
        <xdr:cNvSpPr txBox="1">
          <a:spLocks noChangeArrowheads="1"/>
        </xdr:cNvSpPr>
      </xdr:nvSpPr>
      <xdr:spPr bwMode="auto">
        <a:xfrm>
          <a:off x="14554200" y="200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267" name="Text Box 16">
          <a:extLst>
            <a:ext uri="{FF2B5EF4-FFF2-40B4-BE49-F238E27FC236}">
              <a16:creationId xmlns:a16="http://schemas.microsoft.com/office/drawing/2014/main" id="{00000000-0008-0000-0400-00007B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268" name="Text Box 17">
          <a:extLst>
            <a:ext uri="{FF2B5EF4-FFF2-40B4-BE49-F238E27FC236}">
              <a16:creationId xmlns:a16="http://schemas.microsoft.com/office/drawing/2014/main" id="{00000000-0008-0000-0400-00007C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269" name="Text Box 18">
          <a:extLst>
            <a:ext uri="{FF2B5EF4-FFF2-40B4-BE49-F238E27FC236}">
              <a16:creationId xmlns:a16="http://schemas.microsoft.com/office/drawing/2014/main" id="{00000000-0008-0000-0400-00007D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270" name="Text Box 19">
          <a:extLst>
            <a:ext uri="{FF2B5EF4-FFF2-40B4-BE49-F238E27FC236}">
              <a16:creationId xmlns:a16="http://schemas.microsoft.com/office/drawing/2014/main" id="{00000000-0008-0000-0400-00007E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271" name="Text Box 16">
          <a:extLst>
            <a:ext uri="{FF2B5EF4-FFF2-40B4-BE49-F238E27FC236}">
              <a16:creationId xmlns:a16="http://schemas.microsoft.com/office/drawing/2014/main" id="{00000000-0008-0000-0400-00007F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085" name="Text Box 17">
          <a:extLst>
            <a:ext uri="{FF2B5EF4-FFF2-40B4-BE49-F238E27FC236}">
              <a16:creationId xmlns:a16="http://schemas.microsoft.com/office/drawing/2014/main" id="{00000000-0008-0000-0400-0000250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2086" name="Text Box 18">
          <a:extLst>
            <a:ext uri="{FF2B5EF4-FFF2-40B4-BE49-F238E27FC236}">
              <a16:creationId xmlns:a16="http://schemas.microsoft.com/office/drawing/2014/main" id="{00000000-0008-0000-0400-0000260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87" name="Text Box 16">
          <a:extLst>
            <a:ext uri="{FF2B5EF4-FFF2-40B4-BE49-F238E27FC236}">
              <a16:creationId xmlns:a16="http://schemas.microsoft.com/office/drawing/2014/main" id="{00000000-0008-0000-0400-000027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88" name="Text Box 17">
          <a:extLst>
            <a:ext uri="{FF2B5EF4-FFF2-40B4-BE49-F238E27FC236}">
              <a16:creationId xmlns:a16="http://schemas.microsoft.com/office/drawing/2014/main" id="{00000000-0008-0000-0400-000028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89" name="Text Box 18">
          <a:extLst>
            <a:ext uri="{FF2B5EF4-FFF2-40B4-BE49-F238E27FC236}">
              <a16:creationId xmlns:a16="http://schemas.microsoft.com/office/drawing/2014/main" id="{00000000-0008-0000-0400-000029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90" name="Text Box 19">
          <a:extLst>
            <a:ext uri="{FF2B5EF4-FFF2-40B4-BE49-F238E27FC236}">
              <a16:creationId xmlns:a16="http://schemas.microsoft.com/office/drawing/2014/main" id="{00000000-0008-0000-0400-00002A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91" name="Text Box 16">
          <a:extLst>
            <a:ext uri="{FF2B5EF4-FFF2-40B4-BE49-F238E27FC236}">
              <a16:creationId xmlns:a16="http://schemas.microsoft.com/office/drawing/2014/main" id="{00000000-0008-0000-0400-00002B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92" name="Text Box 17">
          <a:extLst>
            <a:ext uri="{FF2B5EF4-FFF2-40B4-BE49-F238E27FC236}">
              <a16:creationId xmlns:a16="http://schemas.microsoft.com/office/drawing/2014/main" id="{00000000-0008-0000-0400-00002C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93" name="Text Box 18">
          <a:extLst>
            <a:ext uri="{FF2B5EF4-FFF2-40B4-BE49-F238E27FC236}">
              <a16:creationId xmlns:a16="http://schemas.microsoft.com/office/drawing/2014/main" id="{00000000-0008-0000-0400-00002D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2094" name="Text Box 19">
          <a:extLst>
            <a:ext uri="{FF2B5EF4-FFF2-40B4-BE49-F238E27FC236}">
              <a16:creationId xmlns:a16="http://schemas.microsoft.com/office/drawing/2014/main" id="{00000000-0008-0000-0400-00002E0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95" name="Text Box 16">
          <a:extLst>
            <a:ext uri="{FF2B5EF4-FFF2-40B4-BE49-F238E27FC236}">
              <a16:creationId xmlns:a16="http://schemas.microsoft.com/office/drawing/2014/main" id="{00000000-0008-0000-0400-00002F08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96" name="Text Box 17">
          <a:extLst>
            <a:ext uri="{FF2B5EF4-FFF2-40B4-BE49-F238E27FC236}">
              <a16:creationId xmlns:a16="http://schemas.microsoft.com/office/drawing/2014/main" id="{00000000-0008-0000-0400-00003008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97" name="Text Box 18">
          <a:extLst>
            <a:ext uri="{FF2B5EF4-FFF2-40B4-BE49-F238E27FC236}">
              <a16:creationId xmlns:a16="http://schemas.microsoft.com/office/drawing/2014/main" id="{00000000-0008-0000-0400-00003108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98" name="Text Box 19">
          <a:extLst>
            <a:ext uri="{FF2B5EF4-FFF2-40B4-BE49-F238E27FC236}">
              <a16:creationId xmlns:a16="http://schemas.microsoft.com/office/drawing/2014/main" id="{00000000-0008-0000-0400-00003208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099" name="Text Box 16">
          <a:extLst>
            <a:ext uri="{FF2B5EF4-FFF2-40B4-BE49-F238E27FC236}">
              <a16:creationId xmlns:a16="http://schemas.microsoft.com/office/drawing/2014/main" id="{00000000-0008-0000-0400-00003308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171450"/>
    <xdr:sp macro="" textlink="">
      <xdr:nvSpPr>
        <xdr:cNvPr id="2100" name="Text Box 17">
          <a:extLst>
            <a:ext uri="{FF2B5EF4-FFF2-40B4-BE49-F238E27FC236}">
              <a16:creationId xmlns:a16="http://schemas.microsoft.com/office/drawing/2014/main" id="{00000000-0008-0000-0400-000034080000}"/>
            </a:ext>
          </a:extLst>
        </xdr:cNvPr>
        <xdr:cNvSpPr txBox="1">
          <a:spLocks noChangeArrowheads="1"/>
        </xdr:cNvSpPr>
      </xdr:nvSpPr>
      <xdr:spPr bwMode="auto">
        <a:xfrm>
          <a:off x="14554200"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15</xdr:row>
      <xdr:rowOff>0</xdr:rowOff>
    </xdr:from>
    <xdr:ext cx="95250" cy="171450"/>
    <xdr:sp macro="" textlink="">
      <xdr:nvSpPr>
        <xdr:cNvPr id="2101" name="Text Box 18">
          <a:extLst>
            <a:ext uri="{FF2B5EF4-FFF2-40B4-BE49-F238E27FC236}">
              <a16:creationId xmlns:a16="http://schemas.microsoft.com/office/drawing/2014/main" id="{00000000-0008-0000-0400-000035080000}"/>
            </a:ext>
          </a:extLst>
        </xdr:cNvPr>
        <xdr:cNvSpPr txBox="1">
          <a:spLocks noChangeArrowheads="1"/>
        </xdr:cNvSpPr>
      </xdr:nvSpPr>
      <xdr:spPr bwMode="auto">
        <a:xfrm>
          <a:off x="14546262" y="882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102" name="Text Box 16">
          <a:extLst>
            <a:ext uri="{FF2B5EF4-FFF2-40B4-BE49-F238E27FC236}">
              <a16:creationId xmlns:a16="http://schemas.microsoft.com/office/drawing/2014/main" id="{00000000-0008-0000-0400-00003608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103" name="Text Box 17">
          <a:extLst>
            <a:ext uri="{FF2B5EF4-FFF2-40B4-BE49-F238E27FC236}">
              <a16:creationId xmlns:a16="http://schemas.microsoft.com/office/drawing/2014/main" id="{00000000-0008-0000-0400-00003708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104" name="Text Box 18">
          <a:extLst>
            <a:ext uri="{FF2B5EF4-FFF2-40B4-BE49-F238E27FC236}">
              <a16:creationId xmlns:a16="http://schemas.microsoft.com/office/drawing/2014/main" id="{00000000-0008-0000-0400-00003808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105" name="Text Box 19">
          <a:extLst>
            <a:ext uri="{FF2B5EF4-FFF2-40B4-BE49-F238E27FC236}">
              <a16:creationId xmlns:a16="http://schemas.microsoft.com/office/drawing/2014/main" id="{00000000-0008-0000-0400-00003908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15</xdr:row>
      <xdr:rowOff>0</xdr:rowOff>
    </xdr:from>
    <xdr:ext cx="95250" cy="171450"/>
    <xdr:sp macro="" textlink="">
      <xdr:nvSpPr>
        <xdr:cNvPr id="2106" name="Text Box 16">
          <a:extLst>
            <a:ext uri="{FF2B5EF4-FFF2-40B4-BE49-F238E27FC236}">
              <a16:creationId xmlns:a16="http://schemas.microsoft.com/office/drawing/2014/main" id="{00000000-0008-0000-0400-00003A080000}"/>
            </a:ext>
          </a:extLst>
        </xdr:cNvPr>
        <xdr:cNvSpPr txBox="1">
          <a:spLocks noChangeArrowheads="1"/>
        </xdr:cNvSpPr>
      </xdr:nvSpPr>
      <xdr:spPr bwMode="auto">
        <a:xfrm>
          <a:off x="17668875" y="8810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442269"/>
    <xdr:sp macro="" textlink="">
      <xdr:nvSpPr>
        <xdr:cNvPr id="2107" name="Text Box 15">
          <a:extLst>
            <a:ext uri="{FF2B5EF4-FFF2-40B4-BE49-F238E27FC236}">
              <a16:creationId xmlns:a16="http://schemas.microsoft.com/office/drawing/2014/main" id="{00000000-0008-0000-0400-00003B080000}"/>
            </a:ext>
          </a:extLst>
        </xdr:cNvPr>
        <xdr:cNvSpPr txBox="1">
          <a:spLocks noChangeArrowheads="1"/>
        </xdr:cNvSpPr>
      </xdr:nvSpPr>
      <xdr:spPr bwMode="auto">
        <a:xfrm>
          <a:off x="14554200" y="93154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0</xdr:rowOff>
    </xdr:from>
    <xdr:ext cx="95250" cy="213632"/>
    <xdr:sp macro="" textlink="">
      <xdr:nvSpPr>
        <xdr:cNvPr id="2108" name="Text Box 15">
          <a:extLst>
            <a:ext uri="{FF2B5EF4-FFF2-40B4-BE49-F238E27FC236}">
              <a16:creationId xmlns:a16="http://schemas.microsoft.com/office/drawing/2014/main" id="{00000000-0008-0000-0400-00003C080000}"/>
            </a:ext>
          </a:extLst>
        </xdr:cNvPr>
        <xdr:cNvSpPr txBox="1">
          <a:spLocks noChangeArrowheads="1"/>
        </xdr:cNvSpPr>
      </xdr:nvSpPr>
      <xdr:spPr bwMode="auto">
        <a:xfrm>
          <a:off x="14554200" y="9315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09" name="Text Box 16">
          <a:extLst>
            <a:ext uri="{FF2B5EF4-FFF2-40B4-BE49-F238E27FC236}">
              <a16:creationId xmlns:a16="http://schemas.microsoft.com/office/drawing/2014/main" id="{00000000-0008-0000-0400-00003D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10" name="Text Box 17">
          <a:extLst>
            <a:ext uri="{FF2B5EF4-FFF2-40B4-BE49-F238E27FC236}">
              <a16:creationId xmlns:a16="http://schemas.microsoft.com/office/drawing/2014/main" id="{00000000-0008-0000-0400-00003E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11" name="Text Box 18">
          <a:extLst>
            <a:ext uri="{FF2B5EF4-FFF2-40B4-BE49-F238E27FC236}">
              <a16:creationId xmlns:a16="http://schemas.microsoft.com/office/drawing/2014/main" id="{00000000-0008-0000-0400-00003F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12" name="Text Box 19">
          <a:extLst>
            <a:ext uri="{FF2B5EF4-FFF2-40B4-BE49-F238E27FC236}">
              <a16:creationId xmlns:a16="http://schemas.microsoft.com/office/drawing/2014/main" id="{00000000-0008-0000-0400-000040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13" name="Text Box 15">
          <a:extLst>
            <a:ext uri="{FF2B5EF4-FFF2-40B4-BE49-F238E27FC236}">
              <a16:creationId xmlns:a16="http://schemas.microsoft.com/office/drawing/2014/main" id="{00000000-0008-0000-0400-000041080000}"/>
            </a:ext>
          </a:extLst>
        </xdr:cNvPr>
        <xdr:cNvSpPr txBox="1">
          <a:spLocks noChangeArrowheads="1"/>
        </xdr:cNvSpPr>
      </xdr:nvSpPr>
      <xdr:spPr bwMode="auto">
        <a:xfrm>
          <a:off x="14554200" y="11449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14" name="Text Box 16">
          <a:extLst>
            <a:ext uri="{FF2B5EF4-FFF2-40B4-BE49-F238E27FC236}">
              <a16:creationId xmlns:a16="http://schemas.microsoft.com/office/drawing/2014/main" id="{00000000-0008-0000-0400-000042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15" name="Text Box 17">
          <a:extLst>
            <a:ext uri="{FF2B5EF4-FFF2-40B4-BE49-F238E27FC236}">
              <a16:creationId xmlns:a16="http://schemas.microsoft.com/office/drawing/2014/main" id="{00000000-0008-0000-0400-000043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16" name="Text Box 18">
          <a:extLst>
            <a:ext uri="{FF2B5EF4-FFF2-40B4-BE49-F238E27FC236}">
              <a16:creationId xmlns:a16="http://schemas.microsoft.com/office/drawing/2014/main" id="{00000000-0008-0000-0400-000044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17" name="Text Box 16">
          <a:extLst>
            <a:ext uri="{FF2B5EF4-FFF2-40B4-BE49-F238E27FC236}">
              <a16:creationId xmlns:a16="http://schemas.microsoft.com/office/drawing/2014/main" id="{00000000-0008-0000-0400-000045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18" name="Text Box 17">
          <a:extLst>
            <a:ext uri="{FF2B5EF4-FFF2-40B4-BE49-F238E27FC236}">
              <a16:creationId xmlns:a16="http://schemas.microsoft.com/office/drawing/2014/main" id="{00000000-0008-0000-0400-000046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19" name="Text Box 18">
          <a:extLst>
            <a:ext uri="{FF2B5EF4-FFF2-40B4-BE49-F238E27FC236}">
              <a16:creationId xmlns:a16="http://schemas.microsoft.com/office/drawing/2014/main" id="{00000000-0008-0000-0400-000047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20" name="Text Box 19">
          <a:extLst>
            <a:ext uri="{FF2B5EF4-FFF2-40B4-BE49-F238E27FC236}">
              <a16:creationId xmlns:a16="http://schemas.microsoft.com/office/drawing/2014/main" id="{00000000-0008-0000-0400-000048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21" name="Text Box 16">
          <a:extLst>
            <a:ext uri="{FF2B5EF4-FFF2-40B4-BE49-F238E27FC236}">
              <a16:creationId xmlns:a16="http://schemas.microsoft.com/office/drawing/2014/main" id="{00000000-0008-0000-0400-000049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22" name="Text Box 17">
          <a:extLst>
            <a:ext uri="{FF2B5EF4-FFF2-40B4-BE49-F238E27FC236}">
              <a16:creationId xmlns:a16="http://schemas.microsoft.com/office/drawing/2014/main" id="{00000000-0008-0000-0400-00004A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23" name="Text Box 18">
          <a:extLst>
            <a:ext uri="{FF2B5EF4-FFF2-40B4-BE49-F238E27FC236}">
              <a16:creationId xmlns:a16="http://schemas.microsoft.com/office/drawing/2014/main" id="{00000000-0008-0000-0400-00004B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0</xdr:rowOff>
    </xdr:from>
    <xdr:ext cx="95250" cy="213632"/>
    <xdr:sp macro="" textlink="">
      <xdr:nvSpPr>
        <xdr:cNvPr id="2124" name="Text Box 15">
          <a:extLst>
            <a:ext uri="{FF2B5EF4-FFF2-40B4-BE49-F238E27FC236}">
              <a16:creationId xmlns:a16="http://schemas.microsoft.com/office/drawing/2014/main" id="{00000000-0008-0000-0400-00004C080000}"/>
            </a:ext>
          </a:extLst>
        </xdr:cNvPr>
        <xdr:cNvSpPr txBox="1">
          <a:spLocks noChangeArrowheads="1"/>
        </xdr:cNvSpPr>
      </xdr:nvSpPr>
      <xdr:spPr bwMode="auto">
        <a:xfrm>
          <a:off x="14582775" y="1216236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25" name="Text Box 16">
          <a:extLst>
            <a:ext uri="{FF2B5EF4-FFF2-40B4-BE49-F238E27FC236}">
              <a16:creationId xmlns:a16="http://schemas.microsoft.com/office/drawing/2014/main" id="{00000000-0008-0000-0400-00004D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26" name="Text Box 17">
          <a:extLst>
            <a:ext uri="{FF2B5EF4-FFF2-40B4-BE49-F238E27FC236}">
              <a16:creationId xmlns:a16="http://schemas.microsoft.com/office/drawing/2014/main" id="{00000000-0008-0000-0400-00004E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27" name="Text Box 18">
          <a:extLst>
            <a:ext uri="{FF2B5EF4-FFF2-40B4-BE49-F238E27FC236}">
              <a16:creationId xmlns:a16="http://schemas.microsoft.com/office/drawing/2014/main" id="{00000000-0008-0000-0400-00004F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28" name="Text Box 19">
          <a:extLst>
            <a:ext uri="{FF2B5EF4-FFF2-40B4-BE49-F238E27FC236}">
              <a16:creationId xmlns:a16="http://schemas.microsoft.com/office/drawing/2014/main" id="{00000000-0008-0000-0400-000050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29" name="Text Box 16">
          <a:extLst>
            <a:ext uri="{FF2B5EF4-FFF2-40B4-BE49-F238E27FC236}">
              <a16:creationId xmlns:a16="http://schemas.microsoft.com/office/drawing/2014/main" id="{00000000-0008-0000-0400-000051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30" name="Text Box 17">
          <a:extLst>
            <a:ext uri="{FF2B5EF4-FFF2-40B4-BE49-F238E27FC236}">
              <a16:creationId xmlns:a16="http://schemas.microsoft.com/office/drawing/2014/main" id="{00000000-0008-0000-0400-000052080000}"/>
            </a:ext>
          </a:extLst>
        </xdr:cNvPr>
        <xdr:cNvSpPr txBox="1">
          <a:spLocks noChangeArrowheads="1"/>
        </xdr:cNvSpPr>
      </xdr:nvSpPr>
      <xdr:spPr bwMode="auto">
        <a:xfrm>
          <a:off x="14554200"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0</xdr:rowOff>
    </xdr:from>
    <xdr:ext cx="95250" cy="171450"/>
    <xdr:sp macro="" textlink="">
      <xdr:nvSpPr>
        <xdr:cNvPr id="2131" name="Text Box 18">
          <a:extLst>
            <a:ext uri="{FF2B5EF4-FFF2-40B4-BE49-F238E27FC236}">
              <a16:creationId xmlns:a16="http://schemas.microsoft.com/office/drawing/2014/main" id="{00000000-0008-0000-0400-000053080000}"/>
            </a:ext>
          </a:extLst>
        </xdr:cNvPr>
        <xdr:cNvSpPr txBox="1">
          <a:spLocks noChangeArrowheads="1"/>
        </xdr:cNvSpPr>
      </xdr:nvSpPr>
      <xdr:spPr bwMode="auto">
        <a:xfrm>
          <a:off x="14546262" y="12007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32" name="Text Box 16">
          <a:extLst>
            <a:ext uri="{FF2B5EF4-FFF2-40B4-BE49-F238E27FC236}">
              <a16:creationId xmlns:a16="http://schemas.microsoft.com/office/drawing/2014/main" id="{00000000-0008-0000-0400-000054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33" name="Text Box 17">
          <a:extLst>
            <a:ext uri="{FF2B5EF4-FFF2-40B4-BE49-F238E27FC236}">
              <a16:creationId xmlns:a16="http://schemas.microsoft.com/office/drawing/2014/main" id="{00000000-0008-0000-0400-000055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34" name="Text Box 18">
          <a:extLst>
            <a:ext uri="{FF2B5EF4-FFF2-40B4-BE49-F238E27FC236}">
              <a16:creationId xmlns:a16="http://schemas.microsoft.com/office/drawing/2014/main" id="{00000000-0008-0000-0400-000056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35" name="Text Box 19">
          <a:extLst>
            <a:ext uri="{FF2B5EF4-FFF2-40B4-BE49-F238E27FC236}">
              <a16:creationId xmlns:a16="http://schemas.microsoft.com/office/drawing/2014/main" id="{00000000-0008-0000-0400-000057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36" name="Text Box 16">
          <a:extLst>
            <a:ext uri="{FF2B5EF4-FFF2-40B4-BE49-F238E27FC236}">
              <a16:creationId xmlns:a16="http://schemas.microsoft.com/office/drawing/2014/main" id="{00000000-0008-0000-0400-000058080000}"/>
            </a:ext>
          </a:extLst>
        </xdr:cNvPr>
        <xdr:cNvSpPr txBox="1">
          <a:spLocks noChangeArrowheads="1"/>
        </xdr:cNvSpPr>
      </xdr:nvSpPr>
      <xdr:spPr bwMode="auto">
        <a:xfrm>
          <a:off x="17668875" y="11991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442269"/>
    <xdr:sp macro="" textlink="">
      <xdr:nvSpPr>
        <xdr:cNvPr id="2137" name="Text Box 15">
          <a:extLst>
            <a:ext uri="{FF2B5EF4-FFF2-40B4-BE49-F238E27FC236}">
              <a16:creationId xmlns:a16="http://schemas.microsoft.com/office/drawing/2014/main" id="{00000000-0008-0000-0400-000059080000}"/>
            </a:ext>
          </a:extLst>
        </xdr:cNvPr>
        <xdr:cNvSpPr txBox="1">
          <a:spLocks noChangeArrowheads="1"/>
        </xdr:cNvSpPr>
      </xdr:nvSpPr>
      <xdr:spPr bwMode="auto">
        <a:xfrm>
          <a:off x="14554200" y="1249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0</xdr:rowOff>
    </xdr:from>
    <xdr:ext cx="95250" cy="213632"/>
    <xdr:sp macro="" textlink="">
      <xdr:nvSpPr>
        <xdr:cNvPr id="2138" name="Text Box 15">
          <a:extLst>
            <a:ext uri="{FF2B5EF4-FFF2-40B4-BE49-F238E27FC236}">
              <a16:creationId xmlns:a16="http://schemas.microsoft.com/office/drawing/2014/main" id="{00000000-0008-0000-0400-00005A080000}"/>
            </a:ext>
          </a:extLst>
        </xdr:cNvPr>
        <xdr:cNvSpPr txBox="1">
          <a:spLocks noChangeArrowheads="1"/>
        </xdr:cNvSpPr>
      </xdr:nvSpPr>
      <xdr:spPr bwMode="auto">
        <a:xfrm>
          <a:off x="14582775" y="1216236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139" name="Text Box 16">
          <a:extLst>
            <a:ext uri="{FF2B5EF4-FFF2-40B4-BE49-F238E27FC236}">
              <a16:creationId xmlns:a16="http://schemas.microsoft.com/office/drawing/2014/main" id="{00000000-0008-0000-0400-00005B0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140" name="Text Box 17">
          <a:extLst>
            <a:ext uri="{FF2B5EF4-FFF2-40B4-BE49-F238E27FC236}">
              <a16:creationId xmlns:a16="http://schemas.microsoft.com/office/drawing/2014/main" id="{00000000-0008-0000-0400-00005C0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141" name="Text Box 18">
          <a:extLst>
            <a:ext uri="{FF2B5EF4-FFF2-40B4-BE49-F238E27FC236}">
              <a16:creationId xmlns:a16="http://schemas.microsoft.com/office/drawing/2014/main" id="{00000000-0008-0000-0400-00005D0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142" name="Text Box 19">
          <a:extLst>
            <a:ext uri="{FF2B5EF4-FFF2-40B4-BE49-F238E27FC236}">
              <a16:creationId xmlns:a16="http://schemas.microsoft.com/office/drawing/2014/main" id="{00000000-0008-0000-0400-00005E0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143" name="Text Box 16">
          <a:extLst>
            <a:ext uri="{FF2B5EF4-FFF2-40B4-BE49-F238E27FC236}">
              <a16:creationId xmlns:a16="http://schemas.microsoft.com/office/drawing/2014/main" id="{00000000-0008-0000-0400-00005F0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2144" name="Text Box 17">
          <a:extLst>
            <a:ext uri="{FF2B5EF4-FFF2-40B4-BE49-F238E27FC236}">
              <a16:creationId xmlns:a16="http://schemas.microsoft.com/office/drawing/2014/main" id="{00000000-0008-0000-0400-0000600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20" name="Text Box 18">
          <a:extLst>
            <a:ext uri="{FF2B5EF4-FFF2-40B4-BE49-F238E27FC236}">
              <a16:creationId xmlns:a16="http://schemas.microsoft.com/office/drawing/2014/main" id="{00000000-0008-0000-0400-0000EC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1" name="Text Box 16">
          <a:extLst>
            <a:ext uri="{FF2B5EF4-FFF2-40B4-BE49-F238E27FC236}">
              <a16:creationId xmlns:a16="http://schemas.microsoft.com/office/drawing/2014/main" id="{00000000-0008-0000-0400-0000ED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2" name="Text Box 17">
          <a:extLst>
            <a:ext uri="{FF2B5EF4-FFF2-40B4-BE49-F238E27FC236}">
              <a16:creationId xmlns:a16="http://schemas.microsoft.com/office/drawing/2014/main" id="{00000000-0008-0000-0400-0000EE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3" name="Text Box 18">
          <a:extLst>
            <a:ext uri="{FF2B5EF4-FFF2-40B4-BE49-F238E27FC236}">
              <a16:creationId xmlns:a16="http://schemas.microsoft.com/office/drawing/2014/main" id="{00000000-0008-0000-0400-0000EF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4" name="Text Box 19">
          <a:extLst>
            <a:ext uri="{FF2B5EF4-FFF2-40B4-BE49-F238E27FC236}">
              <a16:creationId xmlns:a16="http://schemas.microsoft.com/office/drawing/2014/main" id="{00000000-0008-0000-0400-0000F0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5" name="Text Box 16">
          <a:extLst>
            <a:ext uri="{FF2B5EF4-FFF2-40B4-BE49-F238E27FC236}">
              <a16:creationId xmlns:a16="http://schemas.microsoft.com/office/drawing/2014/main" id="{00000000-0008-0000-0400-0000F1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6" name="Text Box 17">
          <a:extLst>
            <a:ext uri="{FF2B5EF4-FFF2-40B4-BE49-F238E27FC236}">
              <a16:creationId xmlns:a16="http://schemas.microsoft.com/office/drawing/2014/main" id="{00000000-0008-0000-0400-0000F2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7" name="Text Box 18">
          <a:extLst>
            <a:ext uri="{FF2B5EF4-FFF2-40B4-BE49-F238E27FC236}">
              <a16:creationId xmlns:a16="http://schemas.microsoft.com/office/drawing/2014/main" id="{00000000-0008-0000-0400-0000F3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28" name="Text Box 19">
          <a:extLst>
            <a:ext uri="{FF2B5EF4-FFF2-40B4-BE49-F238E27FC236}">
              <a16:creationId xmlns:a16="http://schemas.microsoft.com/office/drawing/2014/main" id="{00000000-0008-0000-0400-0000F4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442269"/>
    <xdr:sp macro="" textlink="">
      <xdr:nvSpPr>
        <xdr:cNvPr id="3829" name="Text Box 15">
          <a:extLst>
            <a:ext uri="{FF2B5EF4-FFF2-40B4-BE49-F238E27FC236}">
              <a16:creationId xmlns:a16="http://schemas.microsoft.com/office/drawing/2014/main" id="{00000000-0008-0000-0400-0000F50E0000}"/>
            </a:ext>
          </a:extLst>
        </xdr:cNvPr>
        <xdr:cNvSpPr txBox="1">
          <a:spLocks noChangeArrowheads="1"/>
        </xdr:cNvSpPr>
      </xdr:nvSpPr>
      <xdr:spPr bwMode="auto">
        <a:xfrm>
          <a:off x="14554200" y="124968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213632"/>
    <xdr:sp macro="" textlink="">
      <xdr:nvSpPr>
        <xdr:cNvPr id="3830" name="Text Box 15">
          <a:extLst>
            <a:ext uri="{FF2B5EF4-FFF2-40B4-BE49-F238E27FC236}">
              <a16:creationId xmlns:a16="http://schemas.microsoft.com/office/drawing/2014/main" id="{00000000-0008-0000-0400-0000F60E0000}"/>
            </a:ext>
          </a:extLst>
        </xdr:cNvPr>
        <xdr:cNvSpPr txBox="1">
          <a:spLocks noChangeArrowheads="1"/>
        </xdr:cNvSpPr>
      </xdr:nvSpPr>
      <xdr:spPr bwMode="auto">
        <a:xfrm>
          <a:off x="14554200" y="12496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1" name="Text Box 16">
          <a:extLst>
            <a:ext uri="{FF2B5EF4-FFF2-40B4-BE49-F238E27FC236}">
              <a16:creationId xmlns:a16="http://schemas.microsoft.com/office/drawing/2014/main" id="{00000000-0008-0000-0400-0000F7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2" name="Text Box 17">
          <a:extLst>
            <a:ext uri="{FF2B5EF4-FFF2-40B4-BE49-F238E27FC236}">
              <a16:creationId xmlns:a16="http://schemas.microsoft.com/office/drawing/2014/main" id="{00000000-0008-0000-0400-0000F8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3" name="Text Box 18">
          <a:extLst>
            <a:ext uri="{FF2B5EF4-FFF2-40B4-BE49-F238E27FC236}">
              <a16:creationId xmlns:a16="http://schemas.microsoft.com/office/drawing/2014/main" id="{00000000-0008-0000-0400-0000F9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4" name="Text Box 19">
          <a:extLst>
            <a:ext uri="{FF2B5EF4-FFF2-40B4-BE49-F238E27FC236}">
              <a16:creationId xmlns:a16="http://schemas.microsoft.com/office/drawing/2014/main" id="{00000000-0008-0000-0400-0000FA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19</xdr:row>
      <xdr:rowOff>504825</xdr:rowOff>
    </xdr:from>
    <xdr:ext cx="95250" cy="442269"/>
    <xdr:sp macro="" textlink="">
      <xdr:nvSpPr>
        <xdr:cNvPr id="3835" name="Text Box 15">
          <a:extLst>
            <a:ext uri="{FF2B5EF4-FFF2-40B4-BE49-F238E27FC236}">
              <a16:creationId xmlns:a16="http://schemas.microsoft.com/office/drawing/2014/main" id="{00000000-0008-0000-0400-0000FB0E0000}"/>
            </a:ext>
          </a:extLst>
        </xdr:cNvPr>
        <xdr:cNvSpPr txBox="1">
          <a:spLocks noChangeArrowheads="1"/>
        </xdr:cNvSpPr>
      </xdr:nvSpPr>
      <xdr:spPr bwMode="auto">
        <a:xfrm>
          <a:off x="14554200" y="14430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6" name="Text Box 16">
          <a:extLst>
            <a:ext uri="{FF2B5EF4-FFF2-40B4-BE49-F238E27FC236}">
              <a16:creationId xmlns:a16="http://schemas.microsoft.com/office/drawing/2014/main" id="{00000000-0008-0000-0400-0000FC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7" name="Text Box 17">
          <a:extLst>
            <a:ext uri="{FF2B5EF4-FFF2-40B4-BE49-F238E27FC236}">
              <a16:creationId xmlns:a16="http://schemas.microsoft.com/office/drawing/2014/main" id="{00000000-0008-0000-0400-0000FD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3838" name="Text Box 18">
          <a:extLst>
            <a:ext uri="{FF2B5EF4-FFF2-40B4-BE49-F238E27FC236}">
              <a16:creationId xmlns:a16="http://schemas.microsoft.com/office/drawing/2014/main" id="{00000000-0008-0000-0400-0000FE0E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3839" name="Text Box 16">
          <a:extLst>
            <a:ext uri="{FF2B5EF4-FFF2-40B4-BE49-F238E27FC236}">
              <a16:creationId xmlns:a16="http://schemas.microsoft.com/office/drawing/2014/main" id="{00000000-0008-0000-0400-0000FF0E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72" name="Text Box 17">
          <a:extLst>
            <a:ext uri="{FF2B5EF4-FFF2-40B4-BE49-F238E27FC236}">
              <a16:creationId xmlns:a16="http://schemas.microsoft.com/office/drawing/2014/main" id="{00000000-0008-0000-0400-000080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73" name="Text Box 18">
          <a:extLst>
            <a:ext uri="{FF2B5EF4-FFF2-40B4-BE49-F238E27FC236}">
              <a16:creationId xmlns:a16="http://schemas.microsoft.com/office/drawing/2014/main" id="{00000000-0008-0000-0400-000081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74" name="Text Box 19">
          <a:extLst>
            <a:ext uri="{FF2B5EF4-FFF2-40B4-BE49-F238E27FC236}">
              <a16:creationId xmlns:a16="http://schemas.microsoft.com/office/drawing/2014/main" id="{00000000-0008-0000-0400-000082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75" name="Text Box 16">
          <a:extLst>
            <a:ext uri="{FF2B5EF4-FFF2-40B4-BE49-F238E27FC236}">
              <a16:creationId xmlns:a16="http://schemas.microsoft.com/office/drawing/2014/main" id="{00000000-0008-0000-0400-000083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76" name="Text Box 17">
          <a:extLst>
            <a:ext uri="{FF2B5EF4-FFF2-40B4-BE49-F238E27FC236}">
              <a16:creationId xmlns:a16="http://schemas.microsoft.com/office/drawing/2014/main" id="{00000000-0008-0000-0400-000084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77" name="Text Box 18">
          <a:extLst>
            <a:ext uri="{FF2B5EF4-FFF2-40B4-BE49-F238E27FC236}">
              <a16:creationId xmlns:a16="http://schemas.microsoft.com/office/drawing/2014/main" id="{00000000-0008-0000-0400-000085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20</xdr:row>
      <xdr:rowOff>0</xdr:rowOff>
    </xdr:from>
    <xdr:ext cx="95250" cy="213632"/>
    <xdr:sp macro="" textlink="">
      <xdr:nvSpPr>
        <xdr:cNvPr id="6278" name="Text Box 15">
          <a:extLst>
            <a:ext uri="{FF2B5EF4-FFF2-40B4-BE49-F238E27FC236}">
              <a16:creationId xmlns:a16="http://schemas.microsoft.com/office/drawing/2014/main" id="{00000000-0008-0000-0400-000086180000}"/>
            </a:ext>
          </a:extLst>
        </xdr:cNvPr>
        <xdr:cNvSpPr txBox="1">
          <a:spLocks noChangeArrowheads="1"/>
        </xdr:cNvSpPr>
      </xdr:nvSpPr>
      <xdr:spPr bwMode="auto">
        <a:xfrm>
          <a:off x="14582775" y="167629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79" name="Text Box 16">
          <a:extLst>
            <a:ext uri="{FF2B5EF4-FFF2-40B4-BE49-F238E27FC236}">
              <a16:creationId xmlns:a16="http://schemas.microsoft.com/office/drawing/2014/main" id="{00000000-0008-0000-0400-000087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80" name="Text Box 17">
          <a:extLst>
            <a:ext uri="{FF2B5EF4-FFF2-40B4-BE49-F238E27FC236}">
              <a16:creationId xmlns:a16="http://schemas.microsoft.com/office/drawing/2014/main" id="{00000000-0008-0000-0400-000088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81" name="Text Box 18">
          <a:extLst>
            <a:ext uri="{FF2B5EF4-FFF2-40B4-BE49-F238E27FC236}">
              <a16:creationId xmlns:a16="http://schemas.microsoft.com/office/drawing/2014/main" id="{00000000-0008-0000-0400-000089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82" name="Text Box 19">
          <a:extLst>
            <a:ext uri="{FF2B5EF4-FFF2-40B4-BE49-F238E27FC236}">
              <a16:creationId xmlns:a16="http://schemas.microsoft.com/office/drawing/2014/main" id="{00000000-0008-0000-0400-00008A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83" name="Text Box 16">
          <a:extLst>
            <a:ext uri="{FF2B5EF4-FFF2-40B4-BE49-F238E27FC236}">
              <a16:creationId xmlns:a16="http://schemas.microsoft.com/office/drawing/2014/main" id="{00000000-0008-0000-0400-00008B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171450"/>
    <xdr:sp macro="" textlink="">
      <xdr:nvSpPr>
        <xdr:cNvPr id="6284" name="Text Box 17">
          <a:extLst>
            <a:ext uri="{FF2B5EF4-FFF2-40B4-BE49-F238E27FC236}">
              <a16:creationId xmlns:a16="http://schemas.microsoft.com/office/drawing/2014/main" id="{00000000-0008-0000-0400-00008C180000}"/>
            </a:ext>
          </a:extLst>
        </xdr:cNvPr>
        <xdr:cNvSpPr txBox="1">
          <a:spLocks noChangeArrowheads="1"/>
        </xdr:cNvSpPr>
      </xdr:nvSpPr>
      <xdr:spPr bwMode="auto">
        <a:xfrm>
          <a:off x="14554200"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20</xdr:row>
      <xdr:rowOff>0</xdr:rowOff>
    </xdr:from>
    <xdr:ext cx="95250" cy="171450"/>
    <xdr:sp macro="" textlink="">
      <xdr:nvSpPr>
        <xdr:cNvPr id="6285" name="Text Box 18">
          <a:extLst>
            <a:ext uri="{FF2B5EF4-FFF2-40B4-BE49-F238E27FC236}">
              <a16:creationId xmlns:a16="http://schemas.microsoft.com/office/drawing/2014/main" id="{00000000-0008-0000-0400-00008D180000}"/>
            </a:ext>
          </a:extLst>
        </xdr:cNvPr>
        <xdr:cNvSpPr txBox="1">
          <a:spLocks noChangeArrowheads="1"/>
        </xdr:cNvSpPr>
      </xdr:nvSpPr>
      <xdr:spPr bwMode="auto">
        <a:xfrm>
          <a:off x="14546262" y="166084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86" name="Text Box 16">
          <a:extLst>
            <a:ext uri="{FF2B5EF4-FFF2-40B4-BE49-F238E27FC236}">
              <a16:creationId xmlns:a16="http://schemas.microsoft.com/office/drawing/2014/main" id="{00000000-0008-0000-0400-00008E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87" name="Text Box 17">
          <a:extLst>
            <a:ext uri="{FF2B5EF4-FFF2-40B4-BE49-F238E27FC236}">
              <a16:creationId xmlns:a16="http://schemas.microsoft.com/office/drawing/2014/main" id="{00000000-0008-0000-0400-00008F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88" name="Text Box 18">
          <a:extLst>
            <a:ext uri="{FF2B5EF4-FFF2-40B4-BE49-F238E27FC236}">
              <a16:creationId xmlns:a16="http://schemas.microsoft.com/office/drawing/2014/main" id="{00000000-0008-0000-0400-000090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89" name="Text Box 19">
          <a:extLst>
            <a:ext uri="{FF2B5EF4-FFF2-40B4-BE49-F238E27FC236}">
              <a16:creationId xmlns:a16="http://schemas.microsoft.com/office/drawing/2014/main" id="{00000000-0008-0000-0400-000091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20</xdr:row>
      <xdr:rowOff>0</xdr:rowOff>
    </xdr:from>
    <xdr:ext cx="95250" cy="171450"/>
    <xdr:sp macro="" textlink="">
      <xdr:nvSpPr>
        <xdr:cNvPr id="6290" name="Text Box 16">
          <a:extLst>
            <a:ext uri="{FF2B5EF4-FFF2-40B4-BE49-F238E27FC236}">
              <a16:creationId xmlns:a16="http://schemas.microsoft.com/office/drawing/2014/main" id="{00000000-0008-0000-0400-000092180000}"/>
            </a:ext>
          </a:extLst>
        </xdr:cNvPr>
        <xdr:cNvSpPr txBox="1">
          <a:spLocks noChangeArrowheads="1"/>
        </xdr:cNvSpPr>
      </xdr:nvSpPr>
      <xdr:spPr bwMode="auto">
        <a:xfrm>
          <a:off x="17668875" y="1659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6291" name="Text Box 15">
          <a:extLst>
            <a:ext uri="{FF2B5EF4-FFF2-40B4-BE49-F238E27FC236}">
              <a16:creationId xmlns:a16="http://schemas.microsoft.com/office/drawing/2014/main" id="{00000000-0008-0000-0400-000093180000}"/>
            </a:ext>
          </a:extLst>
        </xdr:cNvPr>
        <xdr:cNvSpPr txBox="1">
          <a:spLocks noChangeArrowheads="1"/>
        </xdr:cNvSpPr>
      </xdr:nvSpPr>
      <xdr:spPr bwMode="auto">
        <a:xfrm>
          <a:off x="14554200" y="17097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20</xdr:row>
      <xdr:rowOff>0</xdr:rowOff>
    </xdr:from>
    <xdr:ext cx="95250" cy="213632"/>
    <xdr:sp macro="" textlink="">
      <xdr:nvSpPr>
        <xdr:cNvPr id="6292" name="Text Box 15">
          <a:extLst>
            <a:ext uri="{FF2B5EF4-FFF2-40B4-BE49-F238E27FC236}">
              <a16:creationId xmlns:a16="http://schemas.microsoft.com/office/drawing/2014/main" id="{00000000-0008-0000-0400-000094180000}"/>
            </a:ext>
          </a:extLst>
        </xdr:cNvPr>
        <xdr:cNvSpPr txBox="1">
          <a:spLocks noChangeArrowheads="1"/>
        </xdr:cNvSpPr>
      </xdr:nvSpPr>
      <xdr:spPr bwMode="auto">
        <a:xfrm>
          <a:off x="14582775" y="167629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3" name="Text Box 16">
          <a:extLst>
            <a:ext uri="{FF2B5EF4-FFF2-40B4-BE49-F238E27FC236}">
              <a16:creationId xmlns:a16="http://schemas.microsoft.com/office/drawing/2014/main" id="{00000000-0008-0000-0400-000095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4" name="Text Box 17">
          <a:extLst>
            <a:ext uri="{FF2B5EF4-FFF2-40B4-BE49-F238E27FC236}">
              <a16:creationId xmlns:a16="http://schemas.microsoft.com/office/drawing/2014/main" id="{00000000-0008-0000-0400-000096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5" name="Text Box 18">
          <a:extLst>
            <a:ext uri="{FF2B5EF4-FFF2-40B4-BE49-F238E27FC236}">
              <a16:creationId xmlns:a16="http://schemas.microsoft.com/office/drawing/2014/main" id="{00000000-0008-0000-0400-000097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6" name="Text Box 19">
          <a:extLst>
            <a:ext uri="{FF2B5EF4-FFF2-40B4-BE49-F238E27FC236}">
              <a16:creationId xmlns:a16="http://schemas.microsoft.com/office/drawing/2014/main" id="{00000000-0008-0000-0400-000098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7" name="Text Box 16">
          <a:extLst>
            <a:ext uri="{FF2B5EF4-FFF2-40B4-BE49-F238E27FC236}">
              <a16:creationId xmlns:a16="http://schemas.microsoft.com/office/drawing/2014/main" id="{00000000-0008-0000-0400-000099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8" name="Text Box 17">
          <a:extLst>
            <a:ext uri="{FF2B5EF4-FFF2-40B4-BE49-F238E27FC236}">
              <a16:creationId xmlns:a16="http://schemas.microsoft.com/office/drawing/2014/main" id="{00000000-0008-0000-0400-00009A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299" name="Text Box 18">
          <a:extLst>
            <a:ext uri="{FF2B5EF4-FFF2-40B4-BE49-F238E27FC236}">
              <a16:creationId xmlns:a16="http://schemas.microsoft.com/office/drawing/2014/main" id="{00000000-0008-0000-0400-00009B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0" name="Text Box 16">
          <a:extLst>
            <a:ext uri="{FF2B5EF4-FFF2-40B4-BE49-F238E27FC236}">
              <a16:creationId xmlns:a16="http://schemas.microsoft.com/office/drawing/2014/main" id="{00000000-0008-0000-0400-00009C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1" name="Text Box 17">
          <a:extLst>
            <a:ext uri="{FF2B5EF4-FFF2-40B4-BE49-F238E27FC236}">
              <a16:creationId xmlns:a16="http://schemas.microsoft.com/office/drawing/2014/main" id="{00000000-0008-0000-0400-00009D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2" name="Text Box 18">
          <a:extLst>
            <a:ext uri="{FF2B5EF4-FFF2-40B4-BE49-F238E27FC236}">
              <a16:creationId xmlns:a16="http://schemas.microsoft.com/office/drawing/2014/main" id="{00000000-0008-0000-0400-00009E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3" name="Text Box 19">
          <a:extLst>
            <a:ext uri="{FF2B5EF4-FFF2-40B4-BE49-F238E27FC236}">
              <a16:creationId xmlns:a16="http://schemas.microsoft.com/office/drawing/2014/main" id="{00000000-0008-0000-0400-00009F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4" name="Text Box 16">
          <a:extLst>
            <a:ext uri="{FF2B5EF4-FFF2-40B4-BE49-F238E27FC236}">
              <a16:creationId xmlns:a16="http://schemas.microsoft.com/office/drawing/2014/main" id="{00000000-0008-0000-0400-0000A0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5" name="Text Box 17">
          <a:extLst>
            <a:ext uri="{FF2B5EF4-FFF2-40B4-BE49-F238E27FC236}">
              <a16:creationId xmlns:a16="http://schemas.microsoft.com/office/drawing/2014/main" id="{00000000-0008-0000-0400-0000A1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6" name="Text Box 18">
          <a:extLst>
            <a:ext uri="{FF2B5EF4-FFF2-40B4-BE49-F238E27FC236}">
              <a16:creationId xmlns:a16="http://schemas.microsoft.com/office/drawing/2014/main" id="{00000000-0008-0000-0400-0000A2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07" name="Text Box 19">
          <a:extLst>
            <a:ext uri="{FF2B5EF4-FFF2-40B4-BE49-F238E27FC236}">
              <a16:creationId xmlns:a16="http://schemas.microsoft.com/office/drawing/2014/main" id="{00000000-0008-0000-0400-0000A3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442269"/>
    <xdr:sp macro="" textlink="">
      <xdr:nvSpPr>
        <xdr:cNvPr id="6308" name="Text Box 15">
          <a:extLst>
            <a:ext uri="{FF2B5EF4-FFF2-40B4-BE49-F238E27FC236}">
              <a16:creationId xmlns:a16="http://schemas.microsoft.com/office/drawing/2014/main" id="{00000000-0008-0000-0400-0000A4180000}"/>
            </a:ext>
          </a:extLst>
        </xdr:cNvPr>
        <xdr:cNvSpPr txBox="1">
          <a:spLocks noChangeArrowheads="1"/>
        </xdr:cNvSpPr>
      </xdr:nvSpPr>
      <xdr:spPr bwMode="auto">
        <a:xfrm>
          <a:off x="14554200" y="17097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0</xdr:rowOff>
    </xdr:from>
    <xdr:ext cx="95250" cy="213632"/>
    <xdr:sp macro="" textlink="">
      <xdr:nvSpPr>
        <xdr:cNvPr id="6309" name="Text Box 15">
          <a:extLst>
            <a:ext uri="{FF2B5EF4-FFF2-40B4-BE49-F238E27FC236}">
              <a16:creationId xmlns:a16="http://schemas.microsoft.com/office/drawing/2014/main" id="{00000000-0008-0000-0400-0000A5180000}"/>
            </a:ext>
          </a:extLst>
        </xdr:cNvPr>
        <xdr:cNvSpPr txBox="1">
          <a:spLocks noChangeArrowheads="1"/>
        </xdr:cNvSpPr>
      </xdr:nvSpPr>
      <xdr:spPr bwMode="auto">
        <a:xfrm>
          <a:off x="14554200" y="17097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0" name="Text Box 16">
          <a:extLst>
            <a:ext uri="{FF2B5EF4-FFF2-40B4-BE49-F238E27FC236}">
              <a16:creationId xmlns:a16="http://schemas.microsoft.com/office/drawing/2014/main" id="{00000000-0008-0000-0400-0000A6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1" name="Text Box 17">
          <a:extLst>
            <a:ext uri="{FF2B5EF4-FFF2-40B4-BE49-F238E27FC236}">
              <a16:creationId xmlns:a16="http://schemas.microsoft.com/office/drawing/2014/main" id="{00000000-0008-0000-0400-0000A7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2" name="Text Box 18">
          <a:extLst>
            <a:ext uri="{FF2B5EF4-FFF2-40B4-BE49-F238E27FC236}">
              <a16:creationId xmlns:a16="http://schemas.microsoft.com/office/drawing/2014/main" id="{00000000-0008-0000-0400-0000A8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3" name="Text Box 19">
          <a:extLst>
            <a:ext uri="{FF2B5EF4-FFF2-40B4-BE49-F238E27FC236}">
              <a16:creationId xmlns:a16="http://schemas.microsoft.com/office/drawing/2014/main" id="{00000000-0008-0000-0400-0000A9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6314" name="Text Box 15">
          <a:extLst>
            <a:ext uri="{FF2B5EF4-FFF2-40B4-BE49-F238E27FC236}">
              <a16:creationId xmlns:a16="http://schemas.microsoft.com/office/drawing/2014/main" id="{00000000-0008-0000-0400-0000AA180000}"/>
            </a:ext>
          </a:extLst>
        </xdr:cNvPr>
        <xdr:cNvSpPr txBox="1">
          <a:spLocks noChangeArrowheads="1"/>
        </xdr:cNvSpPr>
      </xdr:nvSpPr>
      <xdr:spPr bwMode="auto">
        <a:xfrm>
          <a:off x="14554200" y="1904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5" name="Text Box 16">
          <a:extLst>
            <a:ext uri="{FF2B5EF4-FFF2-40B4-BE49-F238E27FC236}">
              <a16:creationId xmlns:a16="http://schemas.microsoft.com/office/drawing/2014/main" id="{00000000-0008-0000-0400-0000AB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6" name="Text Box 17">
          <a:extLst>
            <a:ext uri="{FF2B5EF4-FFF2-40B4-BE49-F238E27FC236}">
              <a16:creationId xmlns:a16="http://schemas.microsoft.com/office/drawing/2014/main" id="{00000000-0008-0000-0400-0000AC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17" name="Text Box 18">
          <a:extLst>
            <a:ext uri="{FF2B5EF4-FFF2-40B4-BE49-F238E27FC236}">
              <a16:creationId xmlns:a16="http://schemas.microsoft.com/office/drawing/2014/main" id="{00000000-0008-0000-0400-0000AD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18" name="Text Box 16">
          <a:extLst>
            <a:ext uri="{FF2B5EF4-FFF2-40B4-BE49-F238E27FC236}">
              <a16:creationId xmlns:a16="http://schemas.microsoft.com/office/drawing/2014/main" id="{00000000-0008-0000-0400-0000AE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19" name="Text Box 17">
          <a:extLst>
            <a:ext uri="{FF2B5EF4-FFF2-40B4-BE49-F238E27FC236}">
              <a16:creationId xmlns:a16="http://schemas.microsoft.com/office/drawing/2014/main" id="{00000000-0008-0000-0400-0000AF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20" name="Text Box 18">
          <a:extLst>
            <a:ext uri="{FF2B5EF4-FFF2-40B4-BE49-F238E27FC236}">
              <a16:creationId xmlns:a16="http://schemas.microsoft.com/office/drawing/2014/main" id="{00000000-0008-0000-0400-0000B0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21" name="Text Box 19">
          <a:extLst>
            <a:ext uri="{FF2B5EF4-FFF2-40B4-BE49-F238E27FC236}">
              <a16:creationId xmlns:a16="http://schemas.microsoft.com/office/drawing/2014/main" id="{00000000-0008-0000-0400-0000B1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22" name="Text Box 16">
          <a:extLst>
            <a:ext uri="{FF2B5EF4-FFF2-40B4-BE49-F238E27FC236}">
              <a16:creationId xmlns:a16="http://schemas.microsoft.com/office/drawing/2014/main" id="{00000000-0008-0000-0400-0000B2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23" name="Text Box 17">
          <a:extLst>
            <a:ext uri="{FF2B5EF4-FFF2-40B4-BE49-F238E27FC236}">
              <a16:creationId xmlns:a16="http://schemas.microsoft.com/office/drawing/2014/main" id="{00000000-0008-0000-0400-0000B3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24" name="Text Box 18">
          <a:extLst>
            <a:ext uri="{FF2B5EF4-FFF2-40B4-BE49-F238E27FC236}">
              <a16:creationId xmlns:a16="http://schemas.microsoft.com/office/drawing/2014/main" id="{00000000-0008-0000-0400-0000B4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0</xdr:rowOff>
    </xdr:from>
    <xdr:ext cx="95250" cy="213632"/>
    <xdr:sp macro="" textlink="">
      <xdr:nvSpPr>
        <xdr:cNvPr id="6325" name="Text Box 15">
          <a:extLst>
            <a:ext uri="{FF2B5EF4-FFF2-40B4-BE49-F238E27FC236}">
              <a16:creationId xmlns:a16="http://schemas.microsoft.com/office/drawing/2014/main" id="{00000000-0008-0000-0400-0000B5180000}"/>
            </a:ext>
          </a:extLst>
        </xdr:cNvPr>
        <xdr:cNvSpPr txBox="1">
          <a:spLocks noChangeArrowheads="1"/>
        </xdr:cNvSpPr>
      </xdr:nvSpPr>
      <xdr:spPr bwMode="auto">
        <a:xfrm>
          <a:off x="14582775" y="197537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26" name="Text Box 16">
          <a:extLst>
            <a:ext uri="{FF2B5EF4-FFF2-40B4-BE49-F238E27FC236}">
              <a16:creationId xmlns:a16="http://schemas.microsoft.com/office/drawing/2014/main" id="{00000000-0008-0000-0400-0000B6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27" name="Text Box 17">
          <a:extLst>
            <a:ext uri="{FF2B5EF4-FFF2-40B4-BE49-F238E27FC236}">
              <a16:creationId xmlns:a16="http://schemas.microsoft.com/office/drawing/2014/main" id="{00000000-0008-0000-0400-0000B7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28" name="Text Box 18">
          <a:extLst>
            <a:ext uri="{FF2B5EF4-FFF2-40B4-BE49-F238E27FC236}">
              <a16:creationId xmlns:a16="http://schemas.microsoft.com/office/drawing/2014/main" id="{00000000-0008-0000-0400-0000B8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29" name="Text Box 19">
          <a:extLst>
            <a:ext uri="{FF2B5EF4-FFF2-40B4-BE49-F238E27FC236}">
              <a16:creationId xmlns:a16="http://schemas.microsoft.com/office/drawing/2014/main" id="{00000000-0008-0000-0400-0000B9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30" name="Text Box 16">
          <a:extLst>
            <a:ext uri="{FF2B5EF4-FFF2-40B4-BE49-F238E27FC236}">
              <a16:creationId xmlns:a16="http://schemas.microsoft.com/office/drawing/2014/main" id="{00000000-0008-0000-0400-0000BA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6331" name="Text Box 17">
          <a:extLst>
            <a:ext uri="{FF2B5EF4-FFF2-40B4-BE49-F238E27FC236}">
              <a16:creationId xmlns:a16="http://schemas.microsoft.com/office/drawing/2014/main" id="{00000000-0008-0000-0400-0000BB180000}"/>
            </a:ext>
          </a:extLst>
        </xdr:cNvPr>
        <xdr:cNvSpPr txBox="1">
          <a:spLocks noChangeArrowheads="1"/>
        </xdr:cNvSpPr>
      </xdr:nvSpPr>
      <xdr:spPr bwMode="auto">
        <a:xfrm>
          <a:off x="14554200"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0</xdr:rowOff>
    </xdr:from>
    <xdr:ext cx="95250" cy="171450"/>
    <xdr:sp macro="" textlink="">
      <xdr:nvSpPr>
        <xdr:cNvPr id="6332" name="Text Box 18">
          <a:extLst>
            <a:ext uri="{FF2B5EF4-FFF2-40B4-BE49-F238E27FC236}">
              <a16:creationId xmlns:a16="http://schemas.microsoft.com/office/drawing/2014/main" id="{00000000-0008-0000-0400-0000BC180000}"/>
            </a:ext>
          </a:extLst>
        </xdr:cNvPr>
        <xdr:cNvSpPr txBox="1">
          <a:spLocks noChangeArrowheads="1"/>
        </xdr:cNvSpPr>
      </xdr:nvSpPr>
      <xdr:spPr bwMode="auto">
        <a:xfrm>
          <a:off x="14546262" y="19599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33" name="Text Box 16">
          <a:extLst>
            <a:ext uri="{FF2B5EF4-FFF2-40B4-BE49-F238E27FC236}">
              <a16:creationId xmlns:a16="http://schemas.microsoft.com/office/drawing/2014/main" id="{00000000-0008-0000-0400-0000BD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34" name="Text Box 17">
          <a:extLst>
            <a:ext uri="{FF2B5EF4-FFF2-40B4-BE49-F238E27FC236}">
              <a16:creationId xmlns:a16="http://schemas.microsoft.com/office/drawing/2014/main" id="{00000000-0008-0000-0400-0000BE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35" name="Text Box 18">
          <a:extLst>
            <a:ext uri="{FF2B5EF4-FFF2-40B4-BE49-F238E27FC236}">
              <a16:creationId xmlns:a16="http://schemas.microsoft.com/office/drawing/2014/main" id="{00000000-0008-0000-0400-0000BF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36" name="Text Box 19">
          <a:extLst>
            <a:ext uri="{FF2B5EF4-FFF2-40B4-BE49-F238E27FC236}">
              <a16:creationId xmlns:a16="http://schemas.microsoft.com/office/drawing/2014/main" id="{00000000-0008-0000-0400-0000C0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6337" name="Text Box 16">
          <a:extLst>
            <a:ext uri="{FF2B5EF4-FFF2-40B4-BE49-F238E27FC236}">
              <a16:creationId xmlns:a16="http://schemas.microsoft.com/office/drawing/2014/main" id="{00000000-0008-0000-0400-0000C1180000}"/>
            </a:ext>
          </a:extLst>
        </xdr:cNvPr>
        <xdr:cNvSpPr txBox="1">
          <a:spLocks noChangeArrowheads="1"/>
        </xdr:cNvSpPr>
      </xdr:nvSpPr>
      <xdr:spPr bwMode="auto">
        <a:xfrm>
          <a:off x="17668875" y="19583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0</xdr:rowOff>
    </xdr:from>
    <xdr:ext cx="95250" cy="213632"/>
    <xdr:sp macro="" textlink="">
      <xdr:nvSpPr>
        <xdr:cNvPr id="6338" name="Text Box 15">
          <a:extLst>
            <a:ext uri="{FF2B5EF4-FFF2-40B4-BE49-F238E27FC236}">
              <a16:creationId xmlns:a16="http://schemas.microsoft.com/office/drawing/2014/main" id="{00000000-0008-0000-0400-0000C2180000}"/>
            </a:ext>
          </a:extLst>
        </xdr:cNvPr>
        <xdr:cNvSpPr txBox="1">
          <a:spLocks noChangeArrowheads="1"/>
        </xdr:cNvSpPr>
      </xdr:nvSpPr>
      <xdr:spPr bwMode="auto">
        <a:xfrm>
          <a:off x="14582775" y="197537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6339" name="Text Box 15">
          <a:extLst>
            <a:ext uri="{FF2B5EF4-FFF2-40B4-BE49-F238E27FC236}">
              <a16:creationId xmlns:a16="http://schemas.microsoft.com/office/drawing/2014/main" id="{00000000-0008-0000-0400-0000C3180000}"/>
            </a:ext>
          </a:extLst>
        </xdr:cNvPr>
        <xdr:cNvSpPr txBox="1">
          <a:spLocks noChangeArrowheads="1"/>
        </xdr:cNvSpPr>
      </xdr:nvSpPr>
      <xdr:spPr bwMode="auto">
        <a:xfrm>
          <a:off x="14554200" y="200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0</xdr:rowOff>
    </xdr:from>
    <xdr:ext cx="95250" cy="213632"/>
    <xdr:sp macro="" textlink="">
      <xdr:nvSpPr>
        <xdr:cNvPr id="6340" name="Text Box 15">
          <a:extLst>
            <a:ext uri="{FF2B5EF4-FFF2-40B4-BE49-F238E27FC236}">
              <a16:creationId xmlns:a16="http://schemas.microsoft.com/office/drawing/2014/main" id="{00000000-0008-0000-0400-0000C4180000}"/>
            </a:ext>
          </a:extLst>
        </xdr:cNvPr>
        <xdr:cNvSpPr txBox="1">
          <a:spLocks noChangeArrowheads="1"/>
        </xdr:cNvSpPr>
      </xdr:nvSpPr>
      <xdr:spPr bwMode="auto">
        <a:xfrm>
          <a:off x="14582775" y="197537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1" name="Text Box 16">
          <a:extLst>
            <a:ext uri="{FF2B5EF4-FFF2-40B4-BE49-F238E27FC236}">
              <a16:creationId xmlns:a16="http://schemas.microsoft.com/office/drawing/2014/main" id="{00000000-0008-0000-0400-0000C5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2" name="Text Box 17">
          <a:extLst>
            <a:ext uri="{FF2B5EF4-FFF2-40B4-BE49-F238E27FC236}">
              <a16:creationId xmlns:a16="http://schemas.microsoft.com/office/drawing/2014/main" id="{00000000-0008-0000-0400-0000C6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3" name="Text Box 18">
          <a:extLst>
            <a:ext uri="{FF2B5EF4-FFF2-40B4-BE49-F238E27FC236}">
              <a16:creationId xmlns:a16="http://schemas.microsoft.com/office/drawing/2014/main" id="{00000000-0008-0000-0400-0000C7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4" name="Text Box 19">
          <a:extLst>
            <a:ext uri="{FF2B5EF4-FFF2-40B4-BE49-F238E27FC236}">
              <a16:creationId xmlns:a16="http://schemas.microsoft.com/office/drawing/2014/main" id="{00000000-0008-0000-0400-0000C8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5" name="Text Box 16">
          <a:extLst>
            <a:ext uri="{FF2B5EF4-FFF2-40B4-BE49-F238E27FC236}">
              <a16:creationId xmlns:a16="http://schemas.microsoft.com/office/drawing/2014/main" id="{00000000-0008-0000-0400-0000C9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6" name="Text Box 17">
          <a:extLst>
            <a:ext uri="{FF2B5EF4-FFF2-40B4-BE49-F238E27FC236}">
              <a16:creationId xmlns:a16="http://schemas.microsoft.com/office/drawing/2014/main" id="{00000000-0008-0000-0400-0000CA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47" name="Text Box 18">
          <a:extLst>
            <a:ext uri="{FF2B5EF4-FFF2-40B4-BE49-F238E27FC236}">
              <a16:creationId xmlns:a16="http://schemas.microsoft.com/office/drawing/2014/main" id="{00000000-0008-0000-0400-0000CB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48" name="Text Box 16">
          <a:extLst>
            <a:ext uri="{FF2B5EF4-FFF2-40B4-BE49-F238E27FC236}">
              <a16:creationId xmlns:a16="http://schemas.microsoft.com/office/drawing/2014/main" id="{00000000-0008-0000-0400-0000CC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49" name="Text Box 17">
          <a:extLst>
            <a:ext uri="{FF2B5EF4-FFF2-40B4-BE49-F238E27FC236}">
              <a16:creationId xmlns:a16="http://schemas.microsoft.com/office/drawing/2014/main" id="{00000000-0008-0000-0400-0000CD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50" name="Text Box 18">
          <a:extLst>
            <a:ext uri="{FF2B5EF4-FFF2-40B4-BE49-F238E27FC236}">
              <a16:creationId xmlns:a16="http://schemas.microsoft.com/office/drawing/2014/main" id="{00000000-0008-0000-0400-0000CE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51" name="Text Box 19">
          <a:extLst>
            <a:ext uri="{FF2B5EF4-FFF2-40B4-BE49-F238E27FC236}">
              <a16:creationId xmlns:a16="http://schemas.microsoft.com/office/drawing/2014/main" id="{00000000-0008-0000-0400-0000CF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52" name="Text Box 16">
          <a:extLst>
            <a:ext uri="{FF2B5EF4-FFF2-40B4-BE49-F238E27FC236}">
              <a16:creationId xmlns:a16="http://schemas.microsoft.com/office/drawing/2014/main" id="{00000000-0008-0000-0400-0000D0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53" name="Text Box 17">
          <a:extLst>
            <a:ext uri="{FF2B5EF4-FFF2-40B4-BE49-F238E27FC236}">
              <a16:creationId xmlns:a16="http://schemas.microsoft.com/office/drawing/2014/main" id="{00000000-0008-0000-0400-0000D1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54" name="Text Box 18">
          <a:extLst>
            <a:ext uri="{FF2B5EF4-FFF2-40B4-BE49-F238E27FC236}">
              <a16:creationId xmlns:a16="http://schemas.microsoft.com/office/drawing/2014/main" id="{00000000-0008-0000-0400-0000D2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55" name="Text Box 19">
          <a:extLst>
            <a:ext uri="{FF2B5EF4-FFF2-40B4-BE49-F238E27FC236}">
              <a16:creationId xmlns:a16="http://schemas.microsoft.com/office/drawing/2014/main" id="{00000000-0008-0000-0400-0000D3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442269"/>
    <xdr:sp macro="" textlink="">
      <xdr:nvSpPr>
        <xdr:cNvPr id="6356" name="Text Box 15">
          <a:extLst>
            <a:ext uri="{FF2B5EF4-FFF2-40B4-BE49-F238E27FC236}">
              <a16:creationId xmlns:a16="http://schemas.microsoft.com/office/drawing/2014/main" id="{00000000-0008-0000-0400-0000D4180000}"/>
            </a:ext>
          </a:extLst>
        </xdr:cNvPr>
        <xdr:cNvSpPr txBox="1">
          <a:spLocks noChangeArrowheads="1"/>
        </xdr:cNvSpPr>
      </xdr:nvSpPr>
      <xdr:spPr bwMode="auto">
        <a:xfrm>
          <a:off x="14554200" y="2008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213632"/>
    <xdr:sp macro="" textlink="">
      <xdr:nvSpPr>
        <xdr:cNvPr id="6357" name="Text Box 15">
          <a:extLst>
            <a:ext uri="{FF2B5EF4-FFF2-40B4-BE49-F238E27FC236}">
              <a16:creationId xmlns:a16="http://schemas.microsoft.com/office/drawing/2014/main" id="{00000000-0008-0000-0400-0000D5180000}"/>
            </a:ext>
          </a:extLst>
        </xdr:cNvPr>
        <xdr:cNvSpPr txBox="1">
          <a:spLocks noChangeArrowheads="1"/>
        </xdr:cNvSpPr>
      </xdr:nvSpPr>
      <xdr:spPr bwMode="auto">
        <a:xfrm>
          <a:off x="14554200" y="2008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58" name="Text Box 16">
          <a:extLst>
            <a:ext uri="{FF2B5EF4-FFF2-40B4-BE49-F238E27FC236}">
              <a16:creationId xmlns:a16="http://schemas.microsoft.com/office/drawing/2014/main" id="{00000000-0008-0000-0400-0000D6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59" name="Text Box 17">
          <a:extLst>
            <a:ext uri="{FF2B5EF4-FFF2-40B4-BE49-F238E27FC236}">
              <a16:creationId xmlns:a16="http://schemas.microsoft.com/office/drawing/2014/main" id="{00000000-0008-0000-0400-0000D7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60" name="Text Box 18">
          <a:extLst>
            <a:ext uri="{FF2B5EF4-FFF2-40B4-BE49-F238E27FC236}">
              <a16:creationId xmlns:a16="http://schemas.microsoft.com/office/drawing/2014/main" id="{00000000-0008-0000-0400-0000D8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61" name="Text Box 19">
          <a:extLst>
            <a:ext uri="{FF2B5EF4-FFF2-40B4-BE49-F238E27FC236}">
              <a16:creationId xmlns:a16="http://schemas.microsoft.com/office/drawing/2014/main" id="{00000000-0008-0000-0400-0000D9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23</xdr:row>
      <xdr:rowOff>504825</xdr:rowOff>
    </xdr:from>
    <xdr:ext cx="95250" cy="442269"/>
    <xdr:sp macro="" textlink="">
      <xdr:nvSpPr>
        <xdr:cNvPr id="6362" name="Text Box 15">
          <a:extLst>
            <a:ext uri="{FF2B5EF4-FFF2-40B4-BE49-F238E27FC236}">
              <a16:creationId xmlns:a16="http://schemas.microsoft.com/office/drawing/2014/main" id="{00000000-0008-0000-0400-0000DA180000}"/>
            </a:ext>
          </a:extLst>
        </xdr:cNvPr>
        <xdr:cNvSpPr txBox="1">
          <a:spLocks noChangeArrowheads="1"/>
        </xdr:cNvSpPr>
      </xdr:nvSpPr>
      <xdr:spPr bwMode="auto">
        <a:xfrm>
          <a:off x="14554200" y="21135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63" name="Text Box 16">
          <a:extLst>
            <a:ext uri="{FF2B5EF4-FFF2-40B4-BE49-F238E27FC236}">
              <a16:creationId xmlns:a16="http://schemas.microsoft.com/office/drawing/2014/main" id="{00000000-0008-0000-0400-0000DB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64" name="Text Box 17">
          <a:extLst>
            <a:ext uri="{FF2B5EF4-FFF2-40B4-BE49-F238E27FC236}">
              <a16:creationId xmlns:a16="http://schemas.microsoft.com/office/drawing/2014/main" id="{00000000-0008-0000-0400-0000DC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65" name="Text Box 18">
          <a:extLst>
            <a:ext uri="{FF2B5EF4-FFF2-40B4-BE49-F238E27FC236}">
              <a16:creationId xmlns:a16="http://schemas.microsoft.com/office/drawing/2014/main" id="{00000000-0008-0000-0400-0000DD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66" name="Text Box 16">
          <a:extLst>
            <a:ext uri="{FF2B5EF4-FFF2-40B4-BE49-F238E27FC236}">
              <a16:creationId xmlns:a16="http://schemas.microsoft.com/office/drawing/2014/main" id="{00000000-0008-0000-0400-0000DE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67" name="Text Box 17">
          <a:extLst>
            <a:ext uri="{FF2B5EF4-FFF2-40B4-BE49-F238E27FC236}">
              <a16:creationId xmlns:a16="http://schemas.microsoft.com/office/drawing/2014/main" id="{00000000-0008-0000-0400-0000DF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68" name="Text Box 18">
          <a:extLst>
            <a:ext uri="{FF2B5EF4-FFF2-40B4-BE49-F238E27FC236}">
              <a16:creationId xmlns:a16="http://schemas.microsoft.com/office/drawing/2014/main" id="{00000000-0008-0000-0400-0000E0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69" name="Text Box 19">
          <a:extLst>
            <a:ext uri="{FF2B5EF4-FFF2-40B4-BE49-F238E27FC236}">
              <a16:creationId xmlns:a16="http://schemas.microsoft.com/office/drawing/2014/main" id="{00000000-0008-0000-0400-0000E1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70" name="Text Box 16">
          <a:extLst>
            <a:ext uri="{FF2B5EF4-FFF2-40B4-BE49-F238E27FC236}">
              <a16:creationId xmlns:a16="http://schemas.microsoft.com/office/drawing/2014/main" id="{00000000-0008-0000-0400-0000E2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71" name="Text Box 17">
          <a:extLst>
            <a:ext uri="{FF2B5EF4-FFF2-40B4-BE49-F238E27FC236}">
              <a16:creationId xmlns:a16="http://schemas.microsoft.com/office/drawing/2014/main" id="{00000000-0008-0000-0400-0000E3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72" name="Text Box 18">
          <a:extLst>
            <a:ext uri="{FF2B5EF4-FFF2-40B4-BE49-F238E27FC236}">
              <a16:creationId xmlns:a16="http://schemas.microsoft.com/office/drawing/2014/main" id="{00000000-0008-0000-0400-0000E4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24</xdr:row>
      <xdr:rowOff>0</xdr:rowOff>
    </xdr:from>
    <xdr:ext cx="95250" cy="213632"/>
    <xdr:sp macro="" textlink="">
      <xdr:nvSpPr>
        <xdr:cNvPr id="6373" name="Text Box 15">
          <a:extLst>
            <a:ext uri="{FF2B5EF4-FFF2-40B4-BE49-F238E27FC236}">
              <a16:creationId xmlns:a16="http://schemas.microsoft.com/office/drawing/2014/main" id="{00000000-0008-0000-0400-0000E5180000}"/>
            </a:ext>
          </a:extLst>
        </xdr:cNvPr>
        <xdr:cNvSpPr txBox="1">
          <a:spLocks noChangeArrowheads="1"/>
        </xdr:cNvSpPr>
      </xdr:nvSpPr>
      <xdr:spPr bwMode="auto">
        <a:xfrm>
          <a:off x="14582775" y="218492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74" name="Text Box 16">
          <a:extLst>
            <a:ext uri="{FF2B5EF4-FFF2-40B4-BE49-F238E27FC236}">
              <a16:creationId xmlns:a16="http://schemas.microsoft.com/office/drawing/2014/main" id="{00000000-0008-0000-0400-0000E6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75" name="Text Box 17">
          <a:extLst>
            <a:ext uri="{FF2B5EF4-FFF2-40B4-BE49-F238E27FC236}">
              <a16:creationId xmlns:a16="http://schemas.microsoft.com/office/drawing/2014/main" id="{00000000-0008-0000-0400-0000E7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76" name="Text Box 18">
          <a:extLst>
            <a:ext uri="{FF2B5EF4-FFF2-40B4-BE49-F238E27FC236}">
              <a16:creationId xmlns:a16="http://schemas.microsoft.com/office/drawing/2014/main" id="{00000000-0008-0000-0400-0000E8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77" name="Text Box 19">
          <a:extLst>
            <a:ext uri="{FF2B5EF4-FFF2-40B4-BE49-F238E27FC236}">
              <a16:creationId xmlns:a16="http://schemas.microsoft.com/office/drawing/2014/main" id="{00000000-0008-0000-0400-0000E9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78" name="Text Box 16">
          <a:extLst>
            <a:ext uri="{FF2B5EF4-FFF2-40B4-BE49-F238E27FC236}">
              <a16:creationId xmlns:a16="http://schemas.microsoft.com/office/drawing/2014/main" id="{00000000-0008-0000-0400-0000EA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171450"/>
    <xdr:sp macro="" textlink="">
      <xdr:nvSpPr>
        <xdr:cNvPr id="6379" name="Text Box 17">
          <a:extLst>
            <a:ext uri="{FF2B5EF4-FFF2-40B4-BE49-F238E27FC236}">
              <a16:creationId xmlns:a16="http://schemas.microsoft.com/office/drawing/2014/main" id="{00000000-0008-0000-0400-0000EB180000}"/>
            </a:ext>
          </a:extLst>
        </xdr:cNvPr>
        <xdr:cNvSpPr txBox="1">
          <a:spLocks noChangeArrowheads="1"/>
        </xdr:cNvSpPr>
      </xdr:nvSpPr>
      <xdr:spPr bwMode="auto">
        <a:xfrm>
          <a:off x="14554200"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24</xdr:row>
      <xdr:rowOff>0</xdr:rowOff>
    </xdr:from>
    <xdr:ext cx="95250" cy="171450"/>
    <xdr:sp macro="" textlink="">
      <xdr:nvSpPr>
        <xdr:cNvPr id="6380" name="Text Box 18">
          <a:extLst>
            <a:ext uri="{FF2B5EF4-FFF2-40B4-BE49-F238E27FC236}">
              <a16:creationId xmlns:a16="http://schemas.microsoft.com/office/drawing/2014/main" id="{00000000-0008-0000-0400-0000EC180000}"/>
            </a:ext>
          </a:extLst>
        </xdr:cNvPr>
        <xdr:cNvSpPr txBox="1">
          <a:spLocks noChangeArrowheads="1"/>
        </xdr:cNvSpPr>
      </xdr:nvSpPr>
      <xdr:spPr bwMode="auto">
        <a:xfrm>
          <a:off x="14546262" y="21694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81" name="Text Box 16">
          <a:extLst>
            <a:ext uri="{FF2B5EF4-FFF2-40B4-BE49-F238E27FC236}">
              <a16:creationId xmlns:a16="http://schemas.microsoft.com/office/drawing/2014/main" id="{00000000-0008-0000-0400-0000ED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82" name="Text Box 17">
          <a:extLst>
            <a:ext uri="{FF2B5EF4-FFF2-40B4-BE49-F238E27FC236}">
              <a16:creationId xmlns:a16="http://schemas.microsoft.com/office/drawing/2014/main" id="{00000000-0008-0000-0400-0000EE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83" name="Text Box 18">
          <a:extLst>
            <a:ext uri="{FF2B5EF4-FFF2-40B4-BE49-F238E27FC236}">
              <a16:creationId xmlns:a16="http://schemas.microsoft.com/office/drawing/2014/main" id="{00000000-0008-0000-0400-0000EF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84" name="Text Box 19">
          <a:extLst>
            <a:ext uri="{FF2B5EF4-FFF2-40B4-BE49-F238E27FC236}">
              <a16:creationId xmlns:a16="http://schemas.microsoft.com/office/drawing/2014/main" id="{00000000-0008-0000-0400-0000F0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24</xdr:row>
      <xdr:rowOff>0</xdr:rowOff>
    </xdr:from>
    <xdr:ext cx="95250" cy="171450"/>
    <xdr:sp macro="" textlink="">
      <xdr:nvSpPr>
        <xdr:cNvPr id="6385" name="Text Box 16">
          <a:extLst>
            <a:ext uri="{FF2B5EF4-FFF2-40B4-BE49-F238E27FC236}">
              <a16:creationId xmlns:a16="http://schemas.microsoft.com/office/drawing/2014/main" id="{00000000-0008-0000-0400-0000F1180000}"/>
            </a:ext>
          </a:extLst>
        </xdr:cNvPr>
        <xdr:cNvSpPr txBox="1">
          <a:spLocks noChangeArrowheads="1"/>
        </xdr:cNvSpPr>
      </xdr:nvSpPr>
      <xdr:spPr bwMode="auto">
        <a:xfrm>
          <a:off x="17668875" y="21678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24</xdr:row>
      <xdr:rowOff>0</xdr:rowOff>
    </xdr:from>
    <xdr:ext cx="95250" cy="213632"/>
    <xdr:sp macro="" textlink="">
      <xdr:nvSpPr>
        <xdr:cNvPr id="6386" name="Text Box 15">
          <a:extLst>
            <a:ext uri="{FF2B5EF4-FFF2-40B4-BE49-F238E27FC236}">
              <a16:creationId xmlns:a16="http://schemas.microsoft.com/office/drawing/2014/main" id="{00000000-0008-0000-0400-0000F2180000}"/>
            </a:ext>
          </a:extLst>
        </xdr:cNvPr>
        <xdr:cNvSpPr txBox="1">
          <a:spLocks noChangeArrowheads="1"/>
        </xdr:cNvSpPr>
      </xdr:nvSpPr>
      <xdr:spPr bwMode="auto">
        <a:xfrm>
          <a:off x="14582775" y="218492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442269"/>
    <xdr:sp macro="" textlink="">
      <xdr:nvSpPr>
        <xdr:cNvPr id="6387" name="Text Box 15">
          <a:extLst>
            <a:ext uri="{FF2B5EF4-FFF2-40B4-BE49-F238E27FC236}">
              <a16:creationId xmlns:a16="http://schemas.microsoft.com/office/drawing/2014/main" id="{00000000-0008-0000-0400-0000F3180000}"/>
            </a:ext>
          </a:extLst>
        </xdr:cNvPr>
        <xdr:cNvSpPr txBox="1">
          <a:spLocks noChangeArrowheads="1"/>
        </xdr:cNvSpPr>
      </xdr:nvSpPr>
      <xdr:spPr bwMode="auto">
        <a:xfrm>
          <a:off x="14554200" y="22183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24</xdr:row>
      <xdr:rowOff>0</xdr:rowOff>
    </xdr:from>
    <xdr:ext cx="95250" cy="213632"/>
    <xdr:sp macro="" textlink="">
      <xdr:nvSpPr>
        <xdr:cNvPr id="6388" name="Text Box 15">
          <a:extLst>
            <a:ext uri="{FF2B5EF4-FFF2-40B4-BE49-F238E27FC236}">
              <a16:creationId xmlns:a16="http://schemas.microsoft.com/office/drawing/2014/main" id="{00000000-0008-0000-0400-0000F4180000}"/>
            </a:ext>
          </a:extLst>
        </xdr:cNvPr>
        <xdr:cNvSpPr txBox="1">
          <a:spLocks noChangeArrowheads="1"/>
        </xdr:cNvSpPr>
      </xdr:nvSpPr>
      <xdr:spPr bwMode="auto">
        <a:xfrm>
          <a:off x="14582775" y="218492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442269"/>
    <xdr:sp macro="" textlink="">
      <xdr:nvSpPr>
        <xdr:cNvPr id="6389" name="Text Box 15">
          <a:extLst>
            <a:ext uri="{FF2B5EF4-FFF2-40B4-BE49-F238E27FC236}">
              <a16:creationId xmlns:a16="http://schemas.microsoft.com/office/drawing/2014/main" id="{00000000-0008-0000-0400-0000F5180000}"/>
            </a:ext>
          </a:extLst>
        </xdr:cNvPr>
        <xdr:cNvSpPr txBox="1">
          <a:spLocks noChangeArrowheads="1"/>
        </xdr:cNvSpPr>
      </xdr:nvSpPr>
      <xdr:spPr bwMode="auto">
        <a:xfrm>
          <a:off x="14554200" y="22183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213632"/>
    <xdr:sp macro="" textlink="">
      <xdr:nvSpPr>
        <xdr:cNvPr id="6390" name="Text Box 15">
          <a:extLst>
            <a:ext uri="{FF2B5EF4-FFF2-40B4-BE49-F238E27FC236}">
              <a16:creationId xmlns:a16="http://schemas.microsoft.com/office/drawing/2014/main" id="{00000000-0008-0000-0400-0000F6180000}"/>
            </a:ext>
          </a:extLst>
        </xdr:cNvPr>
        <xdr:cNvSpPr txBox="1">
          <a:spLocks noChangeArrowheads="1"/>
        </xdr:cNvSpPr>
      </xdr:nvSpPr>
      <xdr:spPr bwMode="auto">
        <a:xfrm>
          <a:off x="14554200" y="22183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442269"/>
    <xdr:sp macro="" textlink="">
      <xdr:nvSpPr>
        <xdr:cNvPr id="6391" name="Text Box 15">
          <a:extLst>
            <a:ext uri="{FF2B5EF4-FFF2-40B4-BE49-F238E27FC236}">
              <a16:creationId xmlns:a16="http://schemas.microsoft.com/office/drawing/2014/main" id="{00000000-0008-0000-0400-0000F7180000}"/>
            </a:ext>
          </a:extLst>
        </xdr:cNvPr>
        <xdr:cNvSpPr txBox="1">
          <a:spLocks noChangeArrowheads="1"/>
        </xdr:cNvSpPr>
      </xdr:nvSpPr>
      <xdr:spPr bwMode="auto">
        <a:xfrm>
          <a:off x="14554200" y="22183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442269"/>
    <xdr:sp macro="" textlink="">
      <xdr:nvSpPr>
        <xdr:cNvPr id="6392" name="Text Box 15">
          <a:extLst>
            <a:ext uri="{FF2B5EF4-FFF2-40B4-BE49-F238E27FC236}">
              <a16:creationId xmlns:a16="http://schemas.microsoft.com/office/drawing/2014/main" id="{00000000-0008-0000-0400-0000F8180000}"/>
            </a:ext>
          </a:extLst>
        </xdr:cNvPr>
        <xdr:cNvSpPr txBox="1">
          <a:spLocks noChangeArrowheads="1"/>
        </xdr:cNvSpPr>
      </xdr:nvSpPr>
      <xdr:spPr bwMode="auto">
        <a:xfrm>
          <a:off x="14554200" y="22183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0</xdr:rowOff>
    </xdr:from>
    <xdr:ext cx="95250" cy="213632"/>
    <xdr:sp macro="" textlink="">
      <xdr:nvSpPr>
        <xdr:cNvPr id="6393" name="Text Box 15">
          <a:extLst>
            <a:ext uri="{FF2B5EF4-FFF2-40B4-BE49-F238E27FC236}">
              <a16:creationId xmlns:a16="http://schemas.microsoft.com/office/drawing/2014/main" id="{00000000-0008-0000-0400-0000F9180000}"/>
            </a:ext>
          </a:extLst>
        </xdr:cNvPr>
        <xdr:cNvSpPr txBox="1">
          <a:spLocks noChangeArrowheads="1"/>
        </xdr:cNvSpPr>
      </xdr:nvSpPr>
      <xdr:spPr bwMode="auto">
        <a:xfrm>
          <a:off x="14554200" y="22183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6394" name="Text Box 15">
          <a:extLst>
            <a:ext uri="{FF2B5EF4-FFF2-40B4-BE49-F238E27FC236}">
              <a16:creationId xmlns:a16="http://schemas.microsoft.com/office/drawing/2014/main" id="{00000000-0008-0000-0400-0000FA180000}"/>
            </a:ext>
          </a:extLst>
        </xdr:cNvPr>
        <xdr:cNvSpPr txBox="1">
          <a:spLocks noChangeArrowheads="1"/>
        </xdr:cNvSpPr>
      </xdr:nvSpPr>
      <xdr:spPr bwMode="auto">
        <a:xfrm>
          <a:off x="14554200" y="23231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395" name="Text Box 16">
          <a:extLst>
            <a:ext uri="{FF2B5EF4-FFF2-40B4-BE49-F238E27FC236}">
              <a16:creationId xmlns:a16="http://schemas.microsoft.com/office/drawing/2014/main" id="{00000000-0008-0000-0400-0000FB18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396" name="Text Box 17">
          <a:extLst>
            <a:ext uri="{FF2B5EF4-FFF2-40B4-BE49-F238E27FC236}">
              <a16:creationId xmlns:a16="http://schemas.microsoft.com/office/drawing/2014/main" id="{00000000-0008-0000-0400-0000FC18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397" name="Text Box 18">
          <a:extLst>
            <a:ext uri="{FF2B5EF4-FFF2-40B4-BE49-F238E27FC236}">
              <a16:creationId xmlns:a16="http://schemas.microsoft.com/office/drawing/2014/main" id="{00000000-0008-0000-0400-0000FD18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398" name="Text Box 19">
          <a:extLst>
            <a:ext uri="{FF2B5EF4-FFF2-40B4-BE49-F238E27FC236}">
              <a16:creationId xmlns:a16="http://schemas.microsoft.com/office/drawing/2014/main" id="{00000000-0008-0000-0400-0000FE18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399" name="Text Box 15">
          <a:extLst>
            <a:ext uri="{FF2B5EF4-FFF2-40B4-BE49-F238E27FC236}">
              <a16:creationId xmlns:a16="http://schemas.microsoft.com/office/drawing/2014/main" id="{00000000-0008-0000-0400-0000FF180000}"/>
            </a:ext>
          </a:extLst>
        </xdr:cNvPr>
        <xdr:cNvSpPr txBox="1">
          <a:spLocks noChangeArrowheads="1"/>
        </xdr:cNvSpPr>
      </xdr:nvSpPr>
      <xdr:spPr bwMode="auto">
        <a:xfrm>
          <a:off x="14554200" y="23250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400" name="Text Box 15">
          <a:extLst>
            <a:ext uri="{FF2B5EF4-FFF2-40B4-BE49-F238E27FC236}">
              <a16:creationId xmlns:a16="http://schemas.microsoft.com/office/drawing/2014/main" id="{00000000-0008-0000-0400-000000190000}"/>
            </a:ext>
          </a:extLst>
        </xdr:cNvPr>
        <xdr:cNvSpPr txBox="1">
          <a:spLocks noChangeArrowheads="1"/>
        </xdr:cNvSpPr>
      </xdr:nvSpPr>
      <xdr:spPr bwMode="auto">
        <a:xfrm>
          <a:off x="14554200" y="23250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01" name="Text Box 16">
          <a:extLst>
            <a:ext uri="{FF2B5EF4-FFF2-40B4-BE49-F238E27FC236}">
              <a16:creationId xmlns:a16="http://schemas.microsoft.com/office/drawing/2014/main" id="{00000000-0008-0000-0400-000001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02" name="Text Box 17">
          <a:extLst>
            <a:ext uri="{FF2B5EF4-FFF2-40B4-BE49-F238E27FC236}">
              <a16:creationId xmlns:a16="http://schemas.microsoft.com/office/drawing/2014/main" id="{00000000-0008-0000-0400-000002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03" name="Text Box 18">
          <a:extLst>
            <a:ext uri="{FF2B5EF4-FFF2-40B4-BE49-F238E27FC236}">
              <a16:creationId xmlns:a16="http://schemas.microsoft.com/office/drawing/2014/main" id="{00000000-0008-0000-0400-000003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6404" name="Text Box 15">
          <a:extLst>
            <a:ext uri="{FF2B5EF4-FFF2-40B4-BE49-F238E27FC236}">
              <a16:creationId xmlns:a16="http://schemas.microsoft.com/office/drawing/2014/main" id="{00000000-0008-0000-0400-000004190000}"/>
            </a:ext>
          </a:extLst>
        </xdr:cNvPr>
        <xdr:cNvSpPr txBox="1">
          <a:spLocks noChangeArrowheads="1"/>
        </xdr:cNvSpPr>
      </xdr:nvSpPr>
      <xdr:spPr bwMode="auto">
        <a:xfrm>
          <a:off x="14554200" y="23250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05" name="Text Box 16">
          <a:extLst>
            <a:ext uri="{FF2B5EF4-FFF2-40B4-BE49-F238E27FC236}">
              <a16:creationId xmlns:a16="http://schemas.microsoft.com/office/drawing/2014/main" id="{00000000-0008-0000-0400-000005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06" name="Text Box 17">
          <a:extLst>
            <a:ext uri="{FF2B5EF4-FFF2-40B4-BE49-F238E27FC236}">
              <a16:creationId xmlns:a16="http://schemas.microsoft.com/office/drawing/2014/main" id="{00000000-0008-0000-0400-000006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07" name="Text Box 18">
          <a:extLst>
            <a:ext uri="{FF2B5EF4-FFF2-40B4-BE49-F238E27FC236}">
              <a16:creationId xmlns:a16="http://schemas.microsoft.com/office/drawing/2014/main" id="{00000000-0008-0000-0400-000007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08" name="Text Box 19">
          <a:extLst>
            <a:ext uri="{FF2B5EF4-FFF2-40B4-BE49-F238E27FC236}">
              <a16:creationId xmlns:a16="http://schemas.microsoft.com/office/drawing/2014/main" id="{00000000-0008-0000-0400-000008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09" name="Text Box 16">
          <a:extLst>
            <a:ext uri="{FF2B5EF4-FFF2-40B4-BE49-F238E27FC236}">
              <a16:creationId xmlns:a16="http://schemas.microsoft.com/office/drawing/2014/main" id="{00000000-0008-0000-0400-000009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10" name="Text Box 17">
          <a:extLst>
            <a:ext uri="{FF2B5EF4-FFF2-40B4-BE49-F238E27FC236}">
              <a16:creationId xmlns:a16="http://schemas.microsoft.com/office/drawing/2014/main" id="{00000000-0008-0000-0400-00000A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11" name="Text Box 18">
          <a:extLst>
            <a:ext uri="{FF2B5EF4-FFF2-40B4-BE49-F238E27FC236}">
              <a16:creationId xmlns:a16="http://schemas.microsoft.com/office/drawing/2014/main" id="{00000000-0008-0000-0400-00000B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12" name="Text Box 19">
          <a:extLst>
            <a:ext uri="{FF2B5EF4-FFF2-40B4-BE49-F238E27FC236}">
              <a16:creationId xmlns:a16="http://schemas.microsoft.com/office/drawing/2014/main" id="{00000000-0008-0000-0400-00000C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13" name="Text Box 16">
          <a:extLst>
            <a:ext uri="{FF2B5EF4-FFF2-40B4-BE49-F238E27FC236}">
              <a16:creationId xmlns:a16="http://schemas.microsoft.com/office/drawing/2014/main" id="{00000000-0008-0000-0400-00000D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14" name="Text Box 17">
          <a:extLst>
            <a:ext uri="{FF2B5EF4-FFF2-40B4-BE49-F238E27FC236}">
              <a16:creationId xmlns:a16="http://schemas.microsoft.com/office/drawing/2014/main" id="{00000000-0008-0000-0400-00000E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15" name="Text Box 18">
          <a:extLst>
            <a:ext uri="{FF2B5EF4-FFF2-40B4-BE49-F238E27FC236}">
              <a16:creationId xmlns:a16="http://schemas.microsoft.com/office/drawing/2014/main" id="{00000000-0008-0000-0400-00000F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16" name="Text Box 19">
          <a:extLst>
            <a:ext uri="{FF2B5EF4-FFF2-40B4-BE49-F238E27FC236}">
              <a16:creationId xmlns:a16="http://schemas.microsoft.com/office/drawing/2014/main" id="{00000000-0008-0000-0400-000010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417" name="Text Box 15">
          <a:extLst>
            <a:ext uri="{FF2B5EF4-FFF2-40B4-BE49-F238E27FC236}">
              <a16:creationId xmlns:a16="http://schemas.microsoft.com/office/drawing/2014/main" id="{00000000-0008-0000-0400-000011190000}"/>
            </a:ext>
          </a:extLst>
        </xdr:cNvPr>
        <xdr:cNvSpPr txBox="1">
          <a:spLocks noChangeArrowheads="1"/>
        </xdr:cNvSpPr>
      </xdr:nvSpPr>
      <xdr:spPr bwMode="auto">
        <a:xfrm>
          <a:off x="14554200" y="248031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18" name="Text Box 16">
          <a:extLst>
            <a:ext uri="{FF2B5EF4-FFF2-40B4-BE49-F238E27FC236}">
              <a16:creationId xmlns:a16="http://schemas.microsoft.com/office/drawing/2014/main" id="{00000000-0008-0000-0400-000012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19" name="Text Box 17">
          <a:extLst>
            <a:ext uri="{FF2B5EF4-FFF2-40B4-BE49-F238E27FC236}">
              <a16:creationId xmlns:a16="http://schemas.microsoft.com/office/drawing/2014/main" id="{00000000-0008-0000-0400-000013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20" name="Text Box 18">
          <a:extLst>
            <a:ext uri="{FF2B5EF4-FFF2-40B4-BE49-F238E27FC236}">
              <a16:creationId xmlns:a16="http://schemas.microsoft.com/office/drawing/2014/main" id="{00000000-0008-0000-0400-000014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1" name="Text Box 16">
          <a:extLst>
            <a:ext uri="{FF2B5EF4-FFF2-40B4-BE49-F238E27FC236}">
              <a16:creationId xmlns:a16="http://schemas.microsoft.com/office/drawing/2014/main" id="{00000000-0008-0000-0400-000015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2" name="Text Box 17">
          <a:extLst>
            <a:ext uri="{FF2B5EF4-FFF2-40B4-BE49-F238E27FC236}">
              <a16:creationId xmlns:a16="http://schemas.microsoft.com/office/drawing/2014/main" id="{00000000-0008-0000-0400-000016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3" name="Text Box 18">
          <a:extLst>
            <a:ext uri="{FF2B5EF4-FFF2-40B4-BE49-F238E27FC236}">
              <a16:creationId xmlns:a16="http://schemas.microsoft.com/office/drawing/2014/main" id="{00000000-0008-0000-0400-000017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4" name="Text Box 19">
          <a:extLst>
            <a:ext uri="{FF2B5EF4-FFF2-40B4-BE49-F238E27FC236}">
              <a16:creationId xmlns:a16="http://schemas.microsoft.com/office/drawing/2014/main" id="{00000000-0008-0000-0400-000018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5" name="Text Box 16">
          <a:extLst>
            <a:ext uri="{FF2B5EF4-FFF2-40B4-BE49-F238E27FC236}">
              <a16:creationId xmlns:a16="http://schemas.microsoft.com/office/drawing/2014/main" id="{00000000-0008-0000-0400-000019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6" name="Text Box 17">
          <a:extLst>
            <a:ext uri="{FF2B5EF4-FFF2-40B4-BE49-F238E27FC236}">
              <a16:creationId xmlns:a16="http://schemas.microsoft.com/office/drawing/2014/main" id="{00000000-0008-0000-0400-00001A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7" name="Text Box 18">
          <a:extLst>
            <a:ext uri="{FF2B5EF4-FFF2-40B4-BE49-F238E27FC236}">
              <a16:creationId xmlns:a16="http://schemas.microsoft.com/office/drawing/2014/main" id="{00000000-0008-0000-0400-00001B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28" name="Text Box 19">
          <a:extLst>
            <a:ext uri="{FF2B5EF4-FFF2-40B4-BE49-F238E27FC236}">
              <a16:creationId xmlns:a16="http://schemas.microsoft.com/office/drawing/2014/main" id="{00000000-0008-0000-0400-00001C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429" name="Text Box 15">
          <a:extLst>
            <a:ext uri="{FF2B5EF4-FFF2-40B4-BE49-F238E27FC236}">
              <a16:creationId xmlns:a16="http://schemas.microsoft.com/office/drawing/2014/main" id="{00000000-0008-0000-0400-00001D190000}"/>
            </a:ext>
          </a:extLst>
        </xdr:cNvPr>
        <xdr:cNvSpPr txBox="1">
          <a:spLocks noChangeArrowheads="1"/>
        </xdr:cNvSpPr>
      </xdr:nvSpPr>
      <xdr:spPr bwMode="auto">
        <a:xfrm>
          <a:off x="14554200" y="25326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6430" name="Text Box 15">
          <a:extLst>
            <a:ext uri="{FF2B5EF4-FFF2-40B4-BE49-F238E27FC236}">
              <a16:creationId xmlns:a16="http://schemas.microsoft.com/office/drawing/2014/main" id="{00000000-0008-0000-0400-00001E190000}"/>
            </a:ext>
          </a:extLst>
        </xdr:cNvPr>
        <xdr:cNvSpPr txBox="1">
          <a:spLocks noChangeArrowheads="1"/>
        </xdr:cNvSpPr>
      </xdr:nvSpPr>
      <xdr:spPr bwMode="auto">
        <a:xfrm>
          <a:off x="14554200" y="25326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1" name="Text Box 16">
          <a:extLst>
            <a:ext uri="{FF2B5EF4-FFF2-40B4-BE49-F238E27FC236}">
              <a16:creationId xmlns:a16="http://schemas.microsoft.com/office/drawing/2014/main" id="{00000000-0008-0000-0400-00001F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2" name="Text Box 17">
          <a:extLst>
            <a:ext uri="{FF2B5EF4-FFF2-40B4-BE49-F238E27FC236}">
              <a16:creationId xmlns:a16="http://schemas.microsoft.com/office/drawing/2014/main" id="{00000000-0008-0000-0400-000020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3" name="Text Box 18">
          <a:extLst>
            <a:ext uri="{FF2B5EF4-FFF2-40B4-BE49-F238E27FC236}">
              <a16:creationId xmlns:a16="http://schemas.microsoft.com/office/drawing/2014/main" id="{00000000-0008-0000-0400-000021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4" name="Text Box 19">
          <a:extLst>
            <a:ext uri="{FF2B5EF4-FFF2-40B4-BE49-F238E27FC236}">
              <a16:creationId xmlns:a16="http://schemas.microsoft.com/office/drawing/2014/main" id="{00000000-0008-0000-0400-000022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442269"/>
    <xdr:sp macro="" textlink="">
      <xdr:nvSpPr>
        <xdr:cNvPr id="6435" name="Text Box 15">
          <a:extLst>
            <a:ext uri="{FF2B5EF4-FFF2-40B4-BE49-F238E27FC236}">
              <a16:creationId xmlns:a16="http://schemas.microsoft.com/office/drawing/2014/main" id="{00000000-0008-0000-0400-000023190000}"/>
            </a:ext>
          </a:extLst>
        </xdr:cNvPr>
        <xdr:cNvSpPr txBox="1">
          <a:spLocks noChangeArrowheads="1"/>
        </xdr:cNvSpPr>
      </xdr:nvSpPr>
      <xdr:spPr bwMode="auto">
        <a:xfrm>
          <a:off x="14554200" y="26898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6" name="Text Box 16">
          <a:extLst>
            <a:ext uri="{FF2B5EF4-FFF2-40B4-BE49-F238E27FC236}">
              <a16:creationId xmlns:a16="http://schemas.microsoft.com/office/drawing/2014/main" id="{00000000-0008-0000-0400-000024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7" name="Text Box 17">
          <a:extLst>
            <a:ext uri="{FF2B5EF4-FFF2-40B4-BE49-F238E27FC236}">
              <a16:creationId xmlns:a16="http://schemas.microsoft.com/office/drawing/2014/main" id="{00000000-0008-0000-0400-000025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438" name="Text Box 18">
          <a:extLst>
            <a:ext uri="{FF2B5EF4-FFF2-40B4-BE49-F238E27FC236}">
              <a16:creationId xmlns:a16="http://schemas.microsoft.com/office/drawing/2014/main" id="{00000000-0008-0000-0400-000026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39" name="Text Box 16">
          <a:extLst>
            <a:ext uri="{FF2B5EF4-FFF2-40B4-BE49-F238E27FC236}">
              <a16:creationId xmlns:a16="http://schemas.microsoft.com/office/drawing/2014/main" id="{00000000-0008-0000-0400-000027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0" name="Text Box 17">
          <a:extLst>
            <a:ext uri="{FF2B5EF4-FFF2-40B4-BE49-F238E27FC236}">
              <a16:creationId xmlns:a16="http://schemas.microsoft.com/office/drawing/2014/main" id="{00000000-0008-0000-0400-000028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1" name="Text Box 18">
          <a:extLst>
            <a:ext uri="{FF2B5EF4-FFF2-40B4-BE49-F238E27FC236}">
              <a16:creationId xmlns:a16="http://schemas.microsoft.com/office/drawing/2014/main" id="{00000000-0008-0000-0400-000029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2" name="Text Box 19">
          <a:extLst>
            <a:ext uri="{FF2B5EF4-FFF2-40B4-BE49-F238E27FC236}">
              <a16:creationId xmlns:a16="http://schemas.microsoft.com/office/drawing/2014/main" id="{00000000-0008-0000-0400-00002A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3" name="Text Box 16">
          <a:extLst>
            <a:ext uri="{FF2B5EF4-FFF2-40B4-BE49-F238E27FC236}">
              <a16:creationId xmlns:a16="http://schemas.microsoft.com/office/drawing/2014/main" id="{00000000-0008-0000-0400-00002B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4" name="Text Box 17">
          <a:extLst>
            <a:ext uri="{FF2B5EF4-FFF2-40B4-BE49-F238E27FC236}">
              <a16:creationId xmlns:a16="http://schemas.microsoft.com/office/drawing/2014/main" id="{00000000-0008-0000-0400-00002C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5" name="Text Box 18">
          <a:extLst>
            <a:ext uri="{FF2B5EF4-FFF2-40B4-BE49-F238E27FC236}">
              <a16:creationId xmlns:a16="http://schemas.microsoft.com/office/drawing/2014/main" id="{00000000-0008-0000-0400-00002D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446" name="Text Box 19">
          <a:extLst>
            <a:ext uri="{FF2B5EF4-FFF2-40B4-BE49-F238E27FC236}">
              <a16:creationId xmlns:a16="http://schemas.microsoft.com/office/drawing/2014/main" id="{00000000-0008-0000-0400-00002E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47" name="Text Box 16">
          <a:extLst>
            <a:ext uri="{FF2B5EF4-FFF2-40B4-BE49-F238E27FC236}">
              <a16:creationId xmlns:a16="http://schemas.microsoft.com/office/drawing/2014/main" id="{00000000-0008-0000-0400-00002F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48" name="Text Box 17">
          <a:extLst>
            <a:ext uri="{FF2B5EF4-FFF2-40B4-BE49-F238E27FC236}">
              <a16:creationId xmlns:a16="http://schemas.microsoft.com/office/drawing/2014/main" id="{00000000-0008-0000-0400-000030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49" name="Text Box 18">
          <a:extLst>
            <a:ext uri="{FF2B5EF4-FFF2-40B4-BE49-F238E27FC236}">
              <a16:creationId xmlns:a16="http://schemas.microsoft.com/office/drawing/2014/main" id="{00000000-0008-0000-0400-000031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50" name="Text Box 19">
          <a:extLst>
            <a:ext uri="{FF2B5EF4-FFF2-40B4-BE49-F238E27FC236}">
              <a16:creationId xmlns:a16="http://schemas.microsoft.com/office/drawing/2014/main" id="{00000000-0008-0000-0400-000032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6451" name="Text Box 15">
          <a:extLst>
            <a:ext uri="{FF2B5EF4-FFF2-40B4-BE49-F238E27FC236}">
              <a16:creationId xmlns:a16="http://schemas.microsoft.com/office/drawing/2014/main" id="{00000000-0008-0000-0400-000033190000}"/>
            </a:ext>
          </a:extLst>
        </xdr:cNvPr>
        <xdr:cNvSpPr txBox="1">
          <a:spLocks noChangeArrowheads="1"/>
        </xdr:cNvSpPr>
      </xdr:nvSpPr>
      <xdr:spPr bwMode="auto">
        <a:xfrm>
          <a:off x="14554200" y="2951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6452" name="Text Box 15">
          <a:extLst>
            <a:ext uri="{FF2B5EF4-FFF2-40B4-BE49-F238E27FC236}">
              <a16:creationId xmlns:a16="http://schemas.microsoft.com/office/drawing/2014/main" id="{00000000-0008-0000-0400-000034190000}"/>
            </a:ext>
          </a:extLst>
        </xdr:cNvPr>
        <xdr:cNvSpPr txBox="1">
          <a:spLocks noChangeArrowheads="1"/>
        </xdr:cNvSpPr>
      </xdr:nvSpPr>
      <xdr:spPr bwMode="auto">
        <a:xfrm>
          <a:off x="14554200" y="289941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53" name="Text Box 16">
          <a:extLst>
            <a:ext uri="{FF2B5EF4-FFF2-40B4-BE49-F238E27FC236}">
              <a16:creationId xmlns:a16="http://schemas.microsoft.com/office/drawing/2014/main" id="{00000000-0008-0000-0400-000035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54" name="Text Box 17">
          <a:extLst>
            <a:ext uri="{FF2B5EF4-FFF2-40B4-BE49-F238E27FC236}">
              <a16:creationId xmlns:a16="http://schemas.microsoft.com/office/drawing/2014/main" id="{00000000-0008-0000-0400-000036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455" name="Text Box 18">
          <a:extLst>
            <a:ext uri="{FF2B5EF4-FFF2-40B4-BE49-F238E27FC236}">
              <a16:creationId xmlns:a16="http://schemas.microsoft.com/office/drawing/2014/main" id="{00000000-0008-0000-0400-000037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213632"/>
    <xdr:sp macro="" textlink="">
      <xdr:nvSpPr>
        <xdr:cNvPr id="6456" name="Text Box 15">
          <a:extLst>
            <a:ext uri="{FF2B5EF4-FFF2-40B4-BE49-F238E27FC236}">
              <a16:creationId xmlns:a16="http://schemas.microsoft.com/office/drawing/2014/main" id="{00000000-0008-0000-0400-000038190000}"/>
            </a:ext>
          </a:extLst>
        </xdr:cNvPr>
        <xdr:cNvSpPr txBox="1">
          <a:spLocks noChangeArrowheads="1"/>
        </xdr:cNvSpPr>
      </xdr:nvSpPr>
      <xdr:spPr bwMode="auto">
        <a:xfrm>
          <a:off x="14554200" y="2951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57" name="Text Box 16">
          <a:extLst>
            <a:ext uri="{FF2B5EF4-FFF2-40B4-BE49-F238E27FC236}">
              <a16:creationId xmlns:a16="http://schemas.microsoft.com/office/drawing/2014/main" id="{00000000-0008-0000-0400-000039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58" name="Text Box 17">
          <a:extLst>
            <a:ext uri="{FF2B5EF4-FFF2-40B4-BE49-F238E27FC236}">
              <a16:creationId xmlns:a16="http://schemas.microsoft.com/office/drawing/2014/main" id="{00000000-0008-0000-0400-00003A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59" name="Text Box 18">
          <a:extLst>
            <a:ext uri="{FF2B5EF4-FFF2-40B4-BE49-F238E27FC236}">
              <a16:creationId xmlns:a16="http://schemas.microsoft.com/office/drawing/2014/main" id="{00000000-0008-0000-0400-00003B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60" name="Text Box 19">
          <a:extLst>
            <a:ext uri="{FF2B5EF4-FFF2-40B4-BE49-F238E27FC236}">
              <a16:creationId xmlns:a16="http://schemas.microsoft.com/office/drawing/2014/main" id="{00000000-0008-0000-0400-00003C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61" name="Text Box 16">
          <a:extLst>
            <a:ext uri="{FF2B5EF4-FFF2-40B4-BE49-F238E27FC236}">
              <a16:creationId xmlns:a16="http://schemas.microsoft.com/office/drawing/2014/main" id="{00000000-0008-0000-0400-00003D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62" name="Text Box 17">
          <a:extLst>
            <a:ext uri="{FF2B5EF4-FFF2-40B4-BE49-F238E27FC236}">
              <a16:creationId xmlns:a16="http://schemas.microsoft.com/office/drawing/2014/main" id="{00000000-0008-0000-0400-00003E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63" name="Text Box 18">
          <a:extLst>
            <a:ext uri="{FF2B5EF4-FFF2-40B4-BE49-F238E27FC236}">
              <a16:creationId xmlns:a16="http://schemas.microsoft.com/office/drawing/2014/main" id="{00000000-0008-0000-0400-00003F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464" name="Text Box 19">
          <a:extLst>
            <a:ext uri="{FF2B5EF4-FFF2-40B4-BE49-F238E27FC236}">
              <a16:creationId xmlns:a16="http://schemas.microsoft.com/office/drawing/2014/main" id="{00000000-0008-0000-0400-000040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65" name="Text Box 16">
          <a:extLst>
            <a:ext uri="{FF2B5EF4-FFF2-40B4-BE49-F238E27FC236}">
              <a16:creationId xmlns:a16="http://schemas.microsoft.com/office/drawing/2014/main" id="{00000000-0008-0000-0400-000041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66" name="Text Box 17">
          <a:extLst>
            <a:ext uri="{FF2B5EF4-FFF2-40B4-BE49-F238E27FC236}">
              <a16:creationId xmlns:a16="http://schemas.microsoft.com/office/drawing/2014/main" id="{00000000-0008-0000-0400-000042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67" name="Text Box 18">
          <a:extLst>
            <a:ext uri="{FF2B5EF4-FFF2-40B4-BE49-F238E27FC236}">
              <a16:creationId xmlns:a16="http://schemas.microsoft.com/office/drawing/2014/main" id="{00000000-0008-0000-0400-000043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68" name="Text Box 19">
          <a:extLst>
            <a:ext uri="{FF2B5EF4-FFF2-40B4-BE49-F238E27FC236}">
              <a16:creationId xmlns:a16="http://schemas.microsoft.com/office/drawing/2014/main" id="{00000000-0008-0000-0400-000044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69" name="Text Box 16">
          <a:extLst>
            <a:ext uri="{FF2B5EF4-FFF2-40B4-BE49-F238E27FC236}">
              <a16:creationId xmlns:a16="http://schemas.microsoft.com/office/drawing/2014/main" id="{00000000-0008-0000-0400-000045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70" name="Text Box 17">
          <a:extLst>
            <a:ext uri="{FF2B5EF4-FFF2-40B4-BE49-F238E27FC236}">
              <a16:creationId xmlns:a16="http://schemas.microsoft.com/office/drawing/2014/main" id="{00000000-0008-0000-0400-000046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71" name="Text Box 18">
          <a:extLst>
            <a:ext uri="{FF2B5EF4-FFF2-40B4-BE49-F238E27FC236}">
              <a16:creationId xmlns:a16="http://schemas.microsoft.com/office/drawing/2014/main" id="{00000000-0008-0000-0400-000047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2" name="Text Box 16">
          <a:extLst>
            <a:ext uri="{FF2B5EF4-FFF2-40B4-BE49-F238E27FC236}">
              <a16:creationId xmlns:a16="http://schemas.microsoft.com/office/drawing/2014/main" id="{00000000-0008-0000-0400-000048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3" name="Text Box 17">
          <a:extLst>
            <a:ext uri="{FF2B5EF4-FFF2-40B4-BE49-F238E27FC236}">
              <a16:creationId xmlns:a16="http://schemas.microsoft.com/office/drawing/2014/main" id="{00000000-0008-0000-0400-000049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4" name="Text Box 18">
          <a:extLst>
            <a:ext uri="{FF2B5EF4-FFF2-40B4-BE49-F238E27FC236}">
              <a16:creationId xmlns:a16="http://schemas.microsoft.com/office/drawing/2014/main" id="{00000000-0008-0000-0400-00004A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5" name="Text Box 19">
          <a:extLst>
            <a:ext uri="{FF2B5EF4-FFF2-40B4-BE49-F238E27FC236}">
              <a16:creationId xmlns:a16="http://schemas.microsoft.com/office/drawing/2014/main" id="{00000000-0008-0000-0400-00004B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6" name="Text Box 16">
          <a:extLst>
            <a:ext uri="{FF2B5EF4-FFF2-40B4-BE49-F238E27FC236}">
              <a16:creationId xmlns:a16="http://schemas.microsoft.com/office/drawing/2014/main" id="{00000000-0008-0000-0400-00004C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7" name="Text Box 17">
          <a:extLst>
            <a:ext uri="{FF2B5EF4-FFF2-40B4-BE49-F238E27FC236}">
              <a16:creationId xmlns:a16="http://schemas.microsoft.com/office/drawing/2014/main" id="{00000000-0008-0000-0400-00004D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8" name="Text Box 18">
          <a:extLst>
            <a:ext uri="{FF2B5EF4-FFF2-40B4-BE49-F238E27FC236}">
              <a16:creationId xmlns:a16="http://schemas.microsoft.com/office/drawing/2014/main" id="{00000000-0008-0000-0400-00004E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79" name="Text Box 19">
          <a:extLst>
            <a:ext uri="{FF2B5EF4-FFF2-40B4-BE49-F238E27FC236}">
              <a16:creationId xmlns:a16="http://schemas.microsoft.com/office/drawing/2014/main" id="{00000000-0008-0000-0400-00004F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0" name="Text Box 16">
          <a:extLst>
            <a:ext uri="{FF2B5EF4-FFF2-40B4-BE49-F238E27FC236}">
              <a16:creationId xmlns:a16="http://schemas.microsoft.com/office/drawing/2014/main" id="{00000000-0008-0000-0400-000050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1" name="Text Box 17">
          <a:extLst>
            <a:ext uri="{FF2B5EF4-FFF2-40B4-BE49-F238E27FC236}">
              <a16:creationId xmlns:a16="http://schemas.microsoft.com/office/drawing/2014/main" id="{00000000-0008-0000-0400-000051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2" name="Text Box 18">
          <a:extLst>
            <a:ext uri="{FF2B5EF4-FFF2-40B4-BE49-F238E27FC236}">
              <a16:creationId xmlns:a16="http://schemas.microsoft.com/office/drawing/2014/main" id="{00000000-0008-0000-0400-000052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3" name="Text Box 19">
          <a:extLst>
            <a:ext uri="{FF2B5EF4-FFF2-40B4-BE49-F238E27FC236}">
              <a16:creationId xmlns:a16="http://schemas.microsoft.com/office/drawing/2014/main" id="{00000000-0008-0000-0400-000053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484" name="Text Box 15">
          <a:extLst>
            <a:ext uri="{FF2B5EF4-FFF2-40B4-BE49-F238E27FC236}">
              <a16:creationId xmlns:a16="http://schemas.microsoft.com/office/drawing/2014/main" id="{00000000-0008-0000-0400-000054190000}"/>
            </a:ext>
          </a:extLst>
        </xdr:cNvPr>
        <xdr:cNvSpPr txBox="1">
          <a:spLocks noChangeArrowheads="1"/>
        </xdr:cNvSpPr>
      </xdr:nvSpPr>
      <xdr:spPr bwMode="auto">
        <a:xfrm>
          <a:off x="14554200" y="23231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5" name="Text Box 16">
          <a:extLst>
            <a:ext uri="{FF2B5EF4-FFF2-40B4-BE49-F238E27FC236}">
              <a16:creationId xmlns:a16="http://schemas.microsoft.com/office/drawing/2014/main" id="{00000000-0008-0000-0400-000055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6" name="Text Box 17">
          <a:extLst>
            <a:ext uri="{FF2B5EF4-FFF2-40B4-BE49-F238E27FC236}">
              <a16:creationId xmlns:a16="http://schemas.microsoft.com/office/drawing/2014/main" id="{00000000-0008-0000-0400-000056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87" name="Text Box 18">
          <a:extLst>
            <a:ext uri="{FF2B5EF4-FFF2-40B4-BE49-F238E27FC236}">
              <a16:creationId xmlns:a16="http://schemas.microsoft.com/office/drawing/2014/main" id="{00000000-0008-0000-0400-000057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88" name="Text Box 16">
          <a:extLst>
            <a:ext uri="{FF2B5EF4-FFF2-40B4-BE49-F238E27FC236}">
              <a16:creationId xmlns:a16="http://schemas.microsoft.com/office/drawing/2014/main" id="{00000000-0008-0000-0400-000058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89" name="Text Box 17">
          <a:extLst>
            <a:ext uri="{FF2B5EF4-FFF2-40B4-BE49-F238E27FC236}">
              <a16:creationId xmlns:a16="http://schemas.microsoft.com/office/drawing/2014/main" id="{00000000-0008-0000-0400-000059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90" name="Text Box 18">
          <a:extLst>
            <a:ext uri="{FF2B5EF4-FFF2-40B4-BE49-F238E27FC236}">
              <a16:creationId xmlns:a16="http://schemas.microsoft.com/office/drawing/2014/main" id="{00000000-0008-0000-0400-00005A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91" name="Text Box 19">
          <a:extLst>
            <a:ext uri="{FF2B5EF4-FFF2-40B4-BE49-F238E27FC236}">
              <a16:creationId xmlns:a16="http://schemas.microsoft.com/office/drawing/2014/main" id="{00000000-0008-0000-0400-00005B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92" name="Text Box 16">
          <a:extLst>
            <a:ext uri="{FF2B5EF4-FFF2-40B4-BE49-F238E27FC236}">
              <a16:creationId xmlns:a16="http://schemas.microsoft.com/office/drawing/2014/main" id="{00000000-0008-0000-0400-00005C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93" name="Text Box 17">
          <a:extLst>
            <a:ext uri="{FF2B5EF4-FFF2-40B4-BE49-F238E27FC236}">
              <a16:creationId xmlns:a16="http://schemas.microsoft.com/office/drawing/2014/main" id="{00000000-0008-0000-0400-00005D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494" name="Text Box 18">
          <a:extLst>
            <a:ext uri="{FF2B5EF4-FFF2-40B4-BE49-F238E27FC236}">
              <a16:creationId xmlns:a16="http://schemas.microsoft.com/office/drawing/2014/main" id="{00000000-0008-0000-0400-00005E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6495" name="Text Box 15">
          <a:extLst>
            <a:ext uri="{FF2B5EF4-FFF2-40B4-BE49-F238E27FC236}">
              <a16:creationId xmlns:a16="http://schemas.microsoft.com/office/drawing/2014/main" id="{00000000-0008-0000-0400-00005F190000}"/>
            </a:ext>
          </a:extLst>
        </xdr:cNvPr>
        <xdr:cNvSpPr txBox="1">
          <a:spLocks noChangeArrowheads="1"/>
        </xdr:cNvSpPr>
      </xdr:nvSpPr>
      <xdr:spPr bwMode="auto">
        <a:xfrm>
          <a:off x="14582775" y="23250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96" name="Text Box 16">
          <a:extLst>
            <a:ext uri="{FF2B5EF4-FFF2-40B4-BE49-F238E27FC236}">
              <a16:creationId xmlns:a16="http://schemas.microsoft.com/office/drawing/2014/main" id="{00000000-0008-0000-0400-000060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97" name="Text Box 17">
          <a:extLst>
            <a:ext uri="{FF2B5EF4-FFF2-40B4-BE49-F238E27FC236}">
              <a16:creationId xmlns:a16="http://schemas.microsoft.com/office/drawing/2014/main" id="{00000000-0008-0000-0400-000061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98" name="Text Box 18">
          <a:extLst>
            <a:ext uri="{FF2B5EF4-FFF2-40B4-BE49-F238E27FC236}">
              <a16:creationId xmlns:a16="http://schemas.microsoft.com/office/drawing/2014/main" id="{00000000-0008-0000-0400-000062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499" name="Text Box 19">
          <a:extLst>
            <a:ext uri="{FF2B5EF4-FFF2-40B4-BE49-F238E27FC236}">
              <a16:creationId xmlns:a16="http://schemas.microsoft.com/office/drawing/2014/main" id="{00000000-0008-0000-0400-000063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00" name="Text Box 16">
          <a:extLst>
            <a:ext uri="{FF2B5EF4-FFF2-40B4-BE49-F238E27FC236}">
              <a16:creationId xmlns:a16="http://schemas.microsoft.com/office/drawing/2014/main" id="{00000000-0008-0000-0400-000064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01" name="Text Box 17">
          <a:extLst>
            <a:ext uri="{FF2B5EF4-FFF2-40B4-BE49-F238E27FC236}">
              <a16:creationId xmlns:a16="http://schemas.microsoft.com/office/drawing/2014/main" id="{00000000-0008-0000-0400-000065190000}"/>
            </a:ext>
          </a:extLst>
        </xdr:cNvPr>
        <xdr:cNvSpPr txBox="1">
          <a:spLocks noChangeArrowheads="1"/>
        </xdr:cNvSpPr>
      </xdr:nvSpPr>
      <xdr:spPr bwMode="auto">
        <a:xfrm>
          <a:off x="14554200"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0</xdr:rowOff>
    </xdr:from>
    <xdr:ext cx="95250" cy="171450"/>
    <xdr:sp macro="" textlink="">
      <xdr:nvSpPr>
        <xdr:cNvPr id="6502" name="Text Box 18">
          <a:extLst>
            <a:ext uri="{FF2B5EF4-FFF2-40B4-BE49-F238E27FC236}">
              <a16:creationId xmlns:a16="http://schemas.microsoft.com/office/drawing/2014/main" id="{00000000-0008-0000-0400-000066190000}"/>
            </a:ext>
          </a:extLst>
        </xdr:cNvPr>
        <xdr:cNvSpPr txBox="1">
          <a:spLocks noChangeArrowheads="1"/>
        </xdr:cNvSpPr>
      </xdr:nvSpPr>
      <xdr:spPr bwMode="auto">
        <a:xfrm>
          <a:off x="14546262"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03" name="Text Box 16">
          <a:extLst>
            <a:ext uri="{FF2B5EF4-FFF2-40B4-BE49-F238E27FC236}">
              <a16:creationId xmlns:a16="http://schemas.microsoft.com/office/drawing/2014/main" id="{00000000-0008-0000-0400-000067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04" name="Text Box 17">
          <a:extLst>
            <a:ext uri="{FF2B5EF4-FFF2-40B4-BE49-F238E27FC236}">
              <a16:creationId xmlns:a16="http://schemas.microsoft.com/office/drawing/2014/main" id="{00000000-0008-0000-0400-000068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05" name="Text Box 18">
          <a:extLst>
            <a:ext uri="{FF2B5EF4-FFF2-40B4-BE49-F238E27FC236}">
              <a16:creationId xmlns:a16="http://schemas.microsoft.com/office/drawing/2014/main" id="{00000000-0008-0000-0400-000069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06" name="Text Box 19">
          <a:extLst>
            <a:ext uri="{FF2B5EF4-FFF2-40B4-BE49-F238E27FC236}">
              <a16:creationId xmlns:a16="http://schemas.microsoft.com/office/drawing/2014/main" id="{00000000-0008-0000-0400-00006A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07" name="Text Box 16">
          <a:extLst>
            <a:ext uri="{FF2B5EF4-FFF2-40B4-BE49-F238E27FC236}">
              <a16:creationId xmlns:a16="http://schemas.microsoft.com/office/drawing/2014/main" id="{00000000-0008-0000-0400-00006B190000}"/>
            </a:ext>
          </a:extLst>
        </xdr:cNvPr>
        <xdr:cNvSpPr txBox="1">
          <a:spLocks noChangeArrowheads="1"/>
        </xdr:cNvSpPr>
      </xdr:nvSpPr>
      <xdr:spPr bwMode="auto">
        <a:xfrm>
          <a:off x="17668875" y="23250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6508" name="Text Box 15">
          <a:extLst>
            <a:ext uri="{FF2B5EF4-FFF2-40B4-BE49-F238E27FC236}">
              <a16:creationId xmlns:a16="http://schemas.microsoft.com/office/drawing/2014/main" id="{00000000-0008-0000-0400-00006C190000}"/>
            </a:ext>
          </a:extLst>
        </xdr:cNvPr>
        <xdr:cNvSpPr txBox="1">
          <a:spLocks noChangeArrowheads="1"/>
        </xdr:cNvSpPr>
      </xdr:nvSpPr>
      <xdr:spPr bwMode="auto">
        <a:xfrm>
          <a:off x="14582775" y="23250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509" name="Text Box 15">
          <a:extLst>
            <a:ext uri="{FF2B5EF4-FFF2-40B4-BE49-F238E27FC236}">
              <a16:creationId xmlns:a16="http://schemas.microsoft.com/office/drawing/2014/main" id="{00000000-0008-0000-0400-00006D190000}"/>
            </a:ext>
          </a:extLst>
        </xdr:cNvPr>
        <xdr:cNvSpPr txBox="1">
          <a:spLocks noChangeArrowheads="1"/>
        </xdr:cNvSpPr>
      </xdr:nvSpPr>
      <xdr:spPr bwMode="auto">
        <a:xfrm>
          <a:off x="14554200" y="23250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6510" name="Text Box 15">
          <a:extLst>
            <a:ext uri="{FF2B5EF4-FFF2-40B4-BE49-F238E27FC236}">
              <a16:creationId xmlns:a16="http://schemas.microsoft.com/office/drawing/2014/main" id="{00000000-0008-0000-0400-00006E190000}"/>
            </a:ext>
          </a:extLst>
        </xdr:cNvPr>
        <xdr:cNvSpPr txBox="1">
          <a:spLocks noChangeArrowheads="1"/>
        </xdr:cNvSpPr>
      </xdr:nvSpPr>
      <xdr:spPr bwMode="auto">
        <a:xfrm>
          <a:off x="14582775" y="23250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1" name="Text Box 16">
          <a:extLst>
            <a:ext uri="{FF2B5EF4-FFF2-40B4-BE49-F238E27FC236}">
              <a16:creationId xmlns:a16="http://schemas.microsoft.com/office/drawing/2014/main" id="{00000000-0008-0000-0400-00006F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2" name="Text Box 17">
          <a:extLst>
            <a:ext uri="{FF2B5EF4-FFF2-40B4-BE49-F238E27FC236}">
              <a16:creationId xmlns:a16="http://schemas.microsoft.com/office/drawing/2014/main" id="{00000000-0008-0000-0400-000070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3" name="Text Box 18">
          <a:extLst>
            <a:ext uri="{FF2B5EF4-FFF2-40B4-BE49-F238E27FC236}">
              <a16:creationId xmlns:a16="http://schemas.microsoft.com/office/drawing/2014/main" id="{00000000-0008-0000-0400-000071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4" name="Text Box 19">
          <a:extLst>
            <a:ext uri="{FF2B5EF4-FFF2-40B4-BE49-F238E27FC236}">
              <a16:creationId xmlns:a16="http://schemas.microsoft.com/office/drawing/2014/main" id="{00000000-0008-0000-0400-000072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5" name="Text Box 16">
          <a:extLst>
            <a:ext uri="{FF2B5EF4-FFF2-40B4-BE49-F238E27FC236}">
              <a16:creationId xmlns:a16="http://schemas.microsoft.com/office/drawing/2014/main" id="{00000000-0008-0000-0400-000073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6" name="Text Box 17">
          <a:extLst>
            <a:ext uri="{FF2B5EF4-FFF2-40B4-BE49-F238E27FC236}">
              <a16:creationId xmlns:a16="http://schemas.microsoft.com/office/drawing/2014/main" id="{00000000-0008-0000-0400-000074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17" name="Text Box 18">
          <a:extLst>
            <a:ext uri="{FF2B5EF4-FFF2-40B4-BE49-F238E27FC236}">
              <a16:creationId xmlns:a16="http://schemas.microsoft.com/office/drawing/2014/main" id="{00000000-0008-0000-0400-000075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18" name="Text Box 16">
          <a:extLst>
            <a:ext uri="{FF2B5EF4-FFF2-40B4-BE49-F238E27FC236}">
              <a16:creationId xmlns:a16="http://schemas.microsoft.com/office/drawing/2014/main" id="{00000000-0008-0000-0400-000076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19" name="Text Box 17">
          <a:extLst>
            <a:ext uri="{FF2B5EF4-FFF2-40B4-BE49-F238E27FC236}">
              <a16:creationId xmlns:a16="http://schemas.microsoft.com/office/drawing/2014/main" id="{00000000-0008-0000-0400-000077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20" name="Text Box 18">
          <a:extLst>
            <a:ext uri="{FF2B5EF4-FFF2-40B4-BE49-F238E27FC236}">
              <a16:creationId xmlns:a16="http://schemas.microsoft.com/office/drawing/2014/main" id="{00000000-0008-0000-0400-000078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21" name="Text Box 19">
          <a:extLst>
            <a:ext uri="{FF2B5EF4-FFF2-40B4-BE49-F238E27FC236}">
              <a16:creationId xmlns:a16="http://schemas.microsoft.com/office/drawing/2014/main" id="{00000000-0008-0000-0400-000079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22" name="Text Box 16">
          <a:extLst>
            <a:ext uri="{FF2B5EF4-FFF2-40B4-BE49-F238E27FC236}">
              <a16:creationId xmlns:a16="http://schemas.microsoft.com/office/drawing/2014/main" id="{00000000-0008-0000-0400-00007A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23" name="Text Box 17">
          <a:extLst>
            <a:ext uri="{FF2B5EF4-FFF2-40B4-BE49-F238E27FC236}">
              <a16:creationId xmlns:a16="http://schemas.microsoft.com/office/drawing/2014/main" id="{00000000-0008-0000-0400-00007B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24" name="Text Box 18">
          <a:extLst>
            <a:ext uri="{FF2B5EF4-FFF2-40B4-BE49-F238E27FC236}">
              <a16:creationId xmlns:a16="http://schemas.microsoft.com/office/drawing/2014/main" id="{00000000-0008-0000-0400-00007C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25" name="Text Box 19">
          <a:extLst>
            <a:ext uri="{FF2B5EF4-FFF2-40B4-BE49-F238E27FC236}">
              <a16:creationId xmlns:a16="http://schemas.microsoft.com/office/drawing/2014/main" id="{00000000-0008-0000-0400-00007D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526" name="Text Box 15">
          <a:extLst>
            <a:ext uri="{FF2B5EF4-FFF2-40B4-BE49-F238E27FC236}">
              <a16:creationId xmlns:a16="http://schemas.microsoft.com/office/drawing/2014/main" id="{00000000-0008-0000-0400-00007E190000}"/>
            </a:ext>
          </a:extLst>
        </xdr:cNvPr>
        <xdr:cNvSpPr txBox="1">
          <a:spLocks noChangeArrowheads="1"/>
        </xdr:cNvSpPr>
      </xdr:nvSpPr>
      <xdr:spPr bwMode="auto">
        <a:xfrm>
          <a:off x="14554200" y="23250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6527" name="Text Box 15">
          <a:extLst>
            <a:ext uri="{FF2B5EF4-FFF2-40B4-BE49-F238E27FC236}">
              <a16:creationId xmlns:a16="http://schemas.microsoft.com/office/drawing/2014/main" id="{00000000-0008-0000-0400-00007F190000}"/>
            </a:ext>
          </a:extLst>
        </xdr:cNvPr>
        <xdr:cNvSpPr txBox="1">
          <a:spLocks noChangeArrowheads="1"/>
        </xdr:cNvSpPr>
      </xdr:nvSpPr>
      <xdr:spPr bwMode="auto">
        <a:xfrm>
          <a:off x="14554200" y="23250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28" name="Text Box 16">
          <a:extLst>
            <a:ext uri="{FF2B5EF4-FFF2-40B4-BE49-F238E27FC236}">
              <a16:creationId xmlns:a16="http://schemas.microsoft.com/office/drawing/2014/main" id="{00000000-0008-0000-0400-000080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29" name="Text Box 17">
          <a:extLst>
            <a:ext uri="{FF2B5EF4-FFF2-40B4-BE49-F238E27FC236}">
              <a16:creationId xmlns:a16="http://schemas.microsoft.com/office/drawing/2014/main" id="{00000000-0008-0000-0400-000081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30" name="Text Box 18">
          <a:extLst>
            <a:ext uri="{FF2B5EF4-FFF2-40B4-BE49-F238E27FC236}">
              <a16:creationId xmlns:a16="http://schemas.microsoft.com/office/drawing/2014/main" id="{00000000-0008-0000-0400-000082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31" name="Text Box 19">
          <a:extLst>
            <a:ext uri="{FF2B5EF4-FFF2-40B4-BE49-F238E27FC236}">
              <a16:creationId xmlns:a16="http://schemas.microsoft.com/office/drawing/2014/main" id="{00000000-0008-0000-0400-000083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532" name="Text Box 15">
          <a:extLst>
            <a:ext uri="{FF2B5EF4-FFF2-40B4-BE49-F238E27FC236}">
              <a16:creationId xmlns:a16="http://schemas.microsoft.com/office/drawing/2014/main" id="{00000000-0008-0000-0400-000084190000}"/>
            </a:ext>
          </a:extLst>
        </xdr:cNvPr>
        <xdr:cNvSpPr txBox="1">
          <a:spLocks noChangeArrowheads="1"/>
        </xdr:cNvSpPr>
      </xdr:nvSpPr>
      <xdr:spPr bwMode="auto">
        <a:xfrm>
          <a:off x="14554200" y="24279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33" name="Text Box 16">
          <a:extLst>
            <a:ext uri="{FF2B5EF4-FFF2-40B4-BE49-F238E27FC236}">
              <a16:creationId xmlns:a16="http://schemas.microsoft.com/office/drawing/2014/main" id="{00000000-0008-0000-0400-000085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34" name="Text Box 17">
          <a:extLst>
            <a:ext uri="{FF2B5EF4-FFF2-40B4-BE49-F238E27FC236}">
              <a16:creationId xmlns:a16="http://schemas.microsoft.com/office/drawing/2014/main" id="{00000000-0008-0000-0400-000086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35" name="Text Box 18">
          <a:extLst>
            <a:ext uri="{FF2B5EF4-FFF2-40B4-BE49-F238E27FC236}">
              <a16:creationId xmlns:a16="http://schemas.microsoft.com/office/drawing/2014/main" id="{00000000-0008-0000-0400-000087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36" name="Text Box 16">
          <a:extLst>
            <a:ext uri="{FF2B5EF4-FFF2-40B4-BE49-F238E27FC236}">
              <a16:creationId xmlns:a16="http://schemas.microsoft.com/office/drawing/2014/main" id="{00000000-0008-0000-0400-000088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37" name="Text Box 17">
          <a:extLst>
            <a:ext uri="{FF2B5EF4-FFF2-40B4-BE49-F238E27FC236}">
              <a16:creationId xmlns:a16="http://schemas.microsoft.com/office/drawing/2014/main" id="{00000000-0008-0000-0400-000089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38" name="Text Box 18">
          <a:extLst>
            <a:ext uri="{FF2B5EF4-FFF2-40B4-BE49-F238E27FC236}">
              <a16:creationId xmlns:a16="http://schemas.microsoft.com/office/drawing/2014/main" id="{00000000-0008-0000-0400-00008A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39" name="Text Box 19">
          <a:extLst>
            <a:ext uri="{FF2B5EF4-FFF2-40B4-BE49-F238E27FC236}">
              <a16:creationId xmlns:a16="http://schemas.microsoft.com/office/drawing/2014/main" id="{00000000-0008-0000-0400-00008B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40" name="Text Box 16">
          <a:extLst>
            <a:ext uri="{FF2B5EF4-FFF2-40B4-BE49-F238E27FC236}">
              <a16:creationId xmlns:a16="http://schemas.microsoft.com/office/drawing/2014/main" id="{00000000-0008-0000-0400-00008C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41" name="Text Box 17">
          <a:extLst>
            <a:ext uri="{FF2B5EF4-FFF2-40B4-BE49-F238E27FC236}">
              <a16:creationId xmlns:a16="http://schemas.microsoft.com/office/drawing/2014/main" id="{00000000-0008-0000-0400-00008D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42" name="Text Box 18">
          <a:extLst>
            <a:ext uri="{FF2B5EF4-FFF2-40B4-BE49-F238E27FC236}">
              <a16:creationId xmlns:a16="http://schemas.microsoft.com/office/drawing/2014/main" id="{00000000-0008-0000-0400-00008E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6543" name="Text Box 15">
          <a:extLst>
            <a:ext uri="{FF2B5EF4-FFF2-40B4-BE49-F238E27FC236}">
              <a16:creationId xmlns:a16="http://schemas.microsoft.com/office/drawing/2014/main" id="{00000000-0008-0000-0400-00008F190000}"/>
            </a:ext>
          </a:extLst>
        </xdr:cNvPr>
        <xdr:cNvSpPr txBox="1">
          <a:spLocks noChangeArrowheads="1"/>
        </xdr:cNvSpPr>
      </xdr:nvSpPr>
      <xdr:spPr bwMode="auto">
        <a:xfrm>
          <a:off x="14582775" y="24992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44" name="Text Box 16">
          <a:extLst>
            <a:ext uri="{FF2B5EF4-FFF2-40B4-BE49-F238E27FC236}">
              <a16:creationId xmlns:a16="http://schemas.microsoft.com/office/drawing/2014/main" id="{00000000-0008-0000-0400-000090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45" name="Text Box 17">
          <a:extLst>
            <a:ext uri="{FF2B5EF4-FFF2-40B4-BE49-F238E27FC236}">
              <a16:creationId xmlns:a16="http://schemas.microsoft.com/office/drawing/2014/main" id="{00000000-0008-0000-0400-000091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46" name="Text Box 18">
          <a:extLst>
            <a:ext uri="{FF2B5EF4-FFF2-40B4-BE49-F238E27FC236}">
              <a16:creationId xmlns:a16="http://schemas.microsoft.com/office/drawing/2014/main" id="{00000000-0008-0000-0400-000092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47" name="Text Box 19">
          <a:extLst>
            <a:ext uri="{FF2B5EF4-FFF2-40B4-BE49-F238E27FC236}">
              <a16:creationId xmlns:a16="http://schemas.microsoft.com/office/drawing/2014/main" id="{00000000-0008-0000-0400-000093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48" name="Text Box 16">
          <a:extLst>
            <a:ext uri="{FF2B5EF4-FFF2-40B4-BE49-F238E27FC236}">
              <a16:creationId xmlns:a16="http://schemas.microsoft.com/office/drawing/2014/main" id="{00000000-0008-0000-0400-000094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6549" name="Text Box 17">
          <a:extLst>
            <a:ext uri="{FF2B5EF4-FFF2-40B4-BE49-F238E27FC236}">
              <a16:creationId xmlns:a16="http://schemas.microsoft.com/office/drawing/2014/main" id="{00000000-0008-0000-0400-000095190000}"/>
            </a:ext>
          </a:extLst>
        </xdr:cNvPr>
        <xdr:cNvSpPr txBox="1">
          <a:spLocks noChangeArrowheads="1"/>
        </xdr:cNvSpPr>
      </xdr:nvSpPr>
      <xdr:spPr bwMode="auto">
        <a:xfrm>
          <a:off x="14554200"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0</xdr:rowOff>
    </xdr:from>
    <xdr:ext cx="95250" cy="171450"/>
    <xdr:sp macro="" textlink="">
      <xdr:nvSpPr>
        <xdr:cNvPr id="6550" name="Text Box 18">
          <a:extLst>
            <a:ext uri="{FF2B5EF4-FFF2-40B4-BE49-F238E27FC236}">
              <a16:creationId xmlns:a16="http://schemas.microsoft.com/office/drawing/2014/main" id="{00000000-0008-0000-0400-000096190000}"/>
            </a:ext>
          </a:extLst>
        </xdr:cNvPr>
        <xdr:cNvSpPr txBox="1">
          <a:spLocks noChangeArrowheads="1"/>
        </xdr:cNvSpPr>
      </xdr:nvSpPr>
      <xdr:spPr bwMode="auto">
        <a:xfrm>
          <a:off x="14546262" y="24838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51" name="Text Box 16">
          <a:extLst>
            <a:ext uri="{FF2B5EF4-FFF2-40B4-BE49-F238E27FC236}">
              <a16:creationId xmlns:a16="http://schemas.microsoft.com/office/drawing/2014/main" id="{00000000-0008-0000-0400-000097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52" name="Text Box 17">
          <a:extLst>
            <a:ext uri="{FF2B5EF4-FFF2-40B4-BE49-F238E27FC236}">
              <a16:creationId xmlns:a16="http://schemas.microsoft.com/office/drawing/2014/main" id="{00000000-0008-0000-0400-000098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53" name="Text Box 18">
          <a:extLst>
            <a:ext uri="{FF2B5EF4-FFF2-40B4-BE49-F238E27FC236}">
              <a16:creationId xmlns:a16="http://schemas.microsoft.com/office/drawing/2014/main" id="{00000000-0008-0000-0400-000099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54" name="Text Box 19">
          <a:extLst>
            <a:ext uri="{FF2B5EF4-FFF2-40B4-BE49-F238E27FC236}">
              <a16:creationId xmlns:a16="http://schemas.microsoft.com/office/drawing/2014/main" id="{00000000-0008-0000-0400-00009A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6555" name="Text Box 16">
          <a:extLst>
            <a:ext uri="{FF2B5EF4-FFF2-40B4-BE49-F238E27FC236}">
              <a16:creationId xmlns:a16="http://schemas.microsoft.com/office/drawing/2014/main" id="{00000000-0008-0000-0400-00009B190000}"/>
            </a:ext>
          </a:extLst>
        </xdr:cNvPr>
        <xdr:cNvSpPr txBox="1">
          <a:spLocks noChangeArrowheads="1"/>
        </xdr:cNvSpPr>
      </xdr:nvSpPr>
      <xdr:spPr bwMode="auto">
        <a:xfrm>
          <a:off x="17668875" y="24822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6556" name="Text Box 15">
          <a:extLst>
            <a:ext uri="{FF2B5EF4-FFF2-40B4-BE49-F238E27FC236}">
              <a16:creationId xmlns:a16="http://schemas.microsoft.com/office/drawing/2014/main" id="{00000000-0008-0000-0400-00009C190000}"/>
            </a:ext>
          </a:extLst>
        </xdr:cNvPr>
        <xdr:cNvSpPr txBox="1">
          <a:spLocks noChangeArrowheads="1"/>
        </xdr:cNvSpPr>
      </xdr:nvSpPr>
      <xdr:spPr bwMode="auto">
        <a:xfrm>
          <a:off x="14582775" y="24992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557" name="Text Box 15">
          <a:extLst>
            <a:ext uri="{FF2B5EF4-FFF2-40B4-BE49-F238E27FC236}">
              <a16:creationId xmlns:a16="http://schemas.microsoft.com/office/drawing/2014/main" id="{00000000-0008-0000-0400-00009D190000}"/>
            </a:ext>
          </a:extLst>
        </xdr:cNvPr>
        <xdr:cNvSpPr txBox="1">
          <a:spLocks noChangeArrowheads="1"/>
        </xdr:cNvSpPr>
      </xdr:nvSpPr>
      <xdr:spPr bwMode="auto">
        <a:xfrm>
          <a:off x="14554200" y="25326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0</xdr:rowOff>
    </xdr:from>
    <xdr:ext cx="95250" cy="213632"/>
    <xdr:sp macro="" textlink="">
      <xdr:nvSpPr>
        <xdr:cNvPr id="6558" name="Text Box 15">
          <a:extLst>
            <a:ext uri="{FF2B5EF4-FFF2-40B4-BE49-F238E27FC236}">
              <a16:creationId xmlns:a16="http://schemas.microsoft.com/office/drawing/2014/main" id="{00000000-0008-0000-0400-00009E190000}"/>
            </a:ext>
          </a:extLst>
        </xdr:cNvPr>
        <xdr:cNvSpPr txBox="1">
          <a:spLocks noChangeArrowheads="1"/>
        </xdr:cNvSpPr>
      </xdr:nvSpPr>
      <xdr:spPr bwMode="auto">
        <a:xfrm>
          <a:off x="14582775" y="24992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59" name="Text Box 16">
          <a:extLst>
            <a:ext uri="{FF2B5EF4-FFF2-40B4-BE49-F238E27FC236}">
              <a16:creationId xmlns:a16="http://schemas.microsoft.com/office/drawing/2014/main" id="{00000000-0008-0000-0400-00009F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60" name="Text Box 17">
          <a:extLst>
            <a:ext uri="{FF2B5EF4-FFF2-40B4-BE49-F238E27FC236}">
              <a16:creationId xmlns:a16="http://schemas.microsoft.com/office/drawing/2014/main" id="{00000000-0008-0000-0400-0000A0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61" name="Text Box 18">
          <a:extLst>
            <a:ext uri="{FF2B5EF4-FFF2-40B4-BE49-F238E27FC236}">
              <a16:creationId xmlns:a16="http://schemas.microsoft.com/office/drawing/2014/main" id="{00000000-0008-0000-0400-0000A1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62" name="Text Box 19">
          <a:extLst>
            <a:ext uri="{FF2B5EF4-FFF2-40B4-BE49-F238E27FC236}">
              <a16:creationId xmlns:a16="http://schemas.microsoft.com/office/drawing/2014/main" id="{00000000-0008-0000-0400-0000A2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63" name="Text Box 16">
          <a:extLst>
            <a:ext uri="{FF2B5EF4-FFF2-40B4-BE49-F238E27FC236}">
              <a16:creationId xmlns:a16="http://schemas.microsoft.com/office/drawing/2014/main" id="{00000000-0008-0000-0400-0000A3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64" name="Text Box 17">
          <a:extLst>
            <a:ext uri="{FF2B5EF4-FFF2-40B4-BE49-F238E27FC236}">
              <a16:creationId xmlns:a16="http://schemas.microsoft.com/office/drawing/2014/main" id="{00000000-0008-0000-0400-0000A4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65" name="Text Box 18">
          <a:extLst>
            <a:ext uri="{FF2B5EF4-FFF2-40B4-BE49-F238E27FC236}">
              <a16:creationId xmlns:a16="http://schemas.microsoft.com/office/drawing/2014/main" id="{00000000-0008-0000-0400-0000A5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66" name="Text Box 16">
          <a:extLst>
            <a:ext uri="{FF2B5EF4-FFF2-40B4-BE49-F238E27FC236}">
              <a16:creationId xmlns:a16="http://schemas.microsoft.com/office/drawing/2014/main" id="{00000000-0008-0000-0400-0000A6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67" name="Text Box 17">
          <a:extLst>
            <a:ext uri="{FF2B5EF4-FFF2-40B4-BE49-F238E27FC236}">
              <a16:creationId xmlns:a16="http://schemas.microsoft.com/office/drawing/2014/main" id="{00000000-0008-0000-0400-0000A7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68" name="Text Box 18">
          <a:extLst>
            <a:ext uri="{FF2B5EF4-FFF2-40B4-BE49-F238E27FC236}">
              <a16:creationId xmlns:a16="http://schemas.microsoft.com/office/drawing/2014/main" id="{00000000-0008-0000-0400-0000A8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69" name="Text Box 19">
          <a:extLst>
            <a:ext uri="{FF2B5EF4-FFF2-40B4-BE49-F238E27FC236}">
              <a16:creationId xmlns:a16="http://schemas.microsoft.com/office/drawing/2014/main" id="{00000000-0008-0000-0400-0000A9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70" name="Text Box 16">
          <a:extLst>
            <a:ext uri="{FF2B5EF4-FFF2-40B4-BE49-F238E27FC236}">
              <a16:creationId xmlns:a16="http://schemas.microsoft.com/office/drawing/2014/main" id="{00000000-0008-0000-0400-0000AA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71" name="Text Box 17">
          <a:extLst>
            <a:ext uri="{FF2B5EF4-FFF2-40B4-BE49-F238E27FC236}">
              <a16:creationId xmlns:a16="http://schemas.microsoft.com/office/drawing/2014/main" id="{00000000-0008-0000-0400-0000AB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72" name="Text Box 18">
          <a:extLst>
            <a:ext uri="{FF2B5EF4-FFF2-40B4-BE49-F238E27FC236}">
              <a16:creationId xmlns:a16="http://schemas.microsoft.com/office/drawing/2014/main" id="{00000000-0008-0000-0400-0000AC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73" name="Text Box 19">
          <a:extLst>
            <a:ext uri="{FF2B5EF4-FFF2-40B4-BE49-F238E27FC236}">
              <a16:creationId xmlns:a16="http://schemas.microsoft.com/office/drawing/2014/main" id="{00000000-0008-0000-0400-0000AD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442269"/>
    <xdr:sp macro="" textlink="">
      <xdr:nvSpPr>
        <xdr:cNvPr id="6574" name="Text Box 15">
          <a:extLst>
            <a:ext uri="{FF2B5EF4-FFF2-40B4-BE49-F238E27FC236}">
              <a16:creationId xmlns:a16="http://schemas.microsoft.com/office/drawing/2014/main" id="{00000000-0008-0000-0400-0000AE190000}"/>
            </a:ext>
          </a:extLst>
        </xdr:cNvPr>
        <xdr:cNvSpPr txBox="1">
          <a:spLocks noChangeArrowheads="1"/>
        </xdr:cNvSpPr>
      </xdr:nvSpPr>
      <xdr:spPr bwMode="auto">
        <a:xfrm>
          <a:off x="14554200" y="25326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213632"/>
    <xdr:sp macro="" textlink="">
      <xdr:nvSpPr>
        <xdr:cNvPr id="6575" name="Text Box 15">
          <a:extLst>
            <a:ext uri="{FF2B5EF4-FFF2-40B4-BE49-F238E27FC236}">
              <a16:creationId xmlns:a16="http://schemas.microsoft.com/office/drawing/2014/main" id="{00000000-0008-0000-0400-0000AF190000}"/>
            </a:ext>
          </a:extLst>
        </xdr:cNvPr>
        <xdr:cNvSpPr txBox="1">
          <a:spLocks noChangeArrowheads="1"/>
        </xdr:cNvSpPr>
      </xdr:nvSpPr>
      <xdr:spPr bwMode="auto">
        <a:xfrm>
          <a:off x="14554200" y="25326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76" name="Text Box 16">
          <a:extLst>
            <a:ext uri="{FF2B5EF4-FFF2-40B4-BE49-F238E27FC236}">
              <a16:creationId xmlns:a16="http://schemas.microsoft.com/office/drawing/2014/main" id="{00000000-0008-0000-0400-0000B0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77" name="Text Box 17">
          <a:extLst>
            <a:ext uri="{FF2B5EF4-FFF2-40B4-BE49-F238E27FC236}">
              <a16:creationId xmlns:a16="http://schemas.microsoft.com/office/drawing/2014/main" id="{00000000-0008-0000-0400-0000B1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78" name="Text Box 18">
          <a:extLst>
            <a:ext uri="{FF2B5EF4-FFF2-40B4-BE49-F238E27FC236}">
              <a16:creationId xmlns:a16="http://schemas.microsoft.com/office/drawing/2014/main" id="{00000000-0008-0000-0400-0000B2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79" name="Text Box 19">
          <a:extLst>
            <a:ext uri="{FF2B5EF4-FFF2-40B4-BE49-F238E27FC236}">
              <a16:creationId xmlns:a16="http://schemas.microsoft.com/office/drawing/2014/main" id="{00000000-0008-0000-0400-0000B3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27</xdr:row>
      <xdr:rowOff>504825</xdr:rowOff>
    </xdr:from>
    <xdr:ext cx="95250" cy="442269"/>
    <xdr:sp macro="" textlink="">
      <xdr:nvSpPr>
        <xdr:cNvPr id="6580" name="Text Box 15">
          <a:extLst>
            <a:ext uri="{FF2B5EF4-FFF2-40B4-BE49-F238E27FC236}">
              <a16:creationId xmlns:a16="http://schemas.microsoft.com/office/drawing/2014/main" id="{00000000-0008-0000-0400-0000B4190000}"/>
            </a:ext>
          </a:extLst>
        </xdr:cNvPr>
        <xdr:cNvSpPr txBox="1">
          <a:spLocks noChangeArrowheads="1"/>
        </xdr:cNvSpPr>
      </xdr:nvSpPr>
      <xdr:spPr bwMode="auto">
        <a:xfrm>
          <a:off x="14554200" y="2637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81" name="Text Box 16">
          <a:extLst>
            <a:ext uri="{FF2B5EF4-FFF2-40B4-BE49-F238E27FC236}">
              <a16:creationId xmlns:a16="http://schemas.microsoft.com/office/drawing/2014/main" id="{00000000-0008-0000-0400-0000B5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82" name="Text Box 17">
          <a:extLst>
            <a:ext uri="{FF2B5EF4-FFF2-40B4-BE49-F238E27FC236}">
              <a16:creationId xmlns:a16="http://schemas.microsoft.com/office/drawing/2014/main" id="{00000000-0008-0000-0400-0000B6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83" name="Text Box 18">
          <a:extLst>
            <a:ext uri="{FF2B5EF4-FFF2-40B4-BE49-F238E27FC236}">
              <a16:creationId xmlns:a16="http://schemas.microsoft.com/office/drawing/2014/main" id="{00000000-0008-0000-0400-0000B7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84" name="Text Box 16">
          <a:extLst>
            <a:ext uri="{FF2B5EF4-FFF2-40B4-BE49-F238E27FC236}">
              <a16:creationId xmlns:a16="http://schemas.microsoft.com/office/drawing/2014/main" id="{00000000-0008-0000-0400-0000B8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85" name="Text Box 17">
          <a:extLst>
            <a:ext uri="{FF2B5EF4-FFF2-40B4-BE49-F238E27FC236}">
              <a16:creationId xmlns:a16="http://schemas.microsoft.com/office/drawing/2014/main" id="{00000000-0008-0000-0400-0000B9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86" name="Text Box 18">
          <a:extLst>
            <a:ext uri="{FF2B5EF4-FFF2-40B4-BE49-F238E27FC236}">
              <a16:creationId xmlns:a16="http://schemas.microsoft.com/office/drawing/2014/main" id="{00000000-0008-0000-0400-0000BA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87" name="Text Box 19">
          <a:extLst>
            <a:ext uri="{FF2B5EF4-FFF2-40B4-BE49-F238E27FC236}">
              <a16:creationId xmlns:a16="http://schemas.microsoft.com/office/drawing/2014/main" id="{00000000-0008-0000-0400-0000BB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88" name="Text Box 16">
          <a:extLst>
            <a:ext uri="{FF2B5EF4-FFF2-40B4-BE49-F238E27FC236}">
              <a16:creationId xmlns:a16="http://schemas.microsoft.com/office/drawing/2014/main" id="{00000000-0008-0000-0400-0000BC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89" name="Text Box 17">
          <a:extLst>
            <a:ext uri="{FF2B5EF4-FFF2-40B4-BE49-F238E27FC236}">
              <a16:creationId xmlns:a16="http://schemas.microsoft.com/office/drawing/2014/main" id="{00000000-0008-0000-0400-0000BD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90" name="Text Box 18">
          <a:extLst>
            <a:ext uri="{FF2B5EF4-FFF2-40B4-BE49-F238E27FC236}">
              <a16:creationId xmlns:a16="http://schemas.microsoft.com/office/drawing/2014/main" id="{00000000-0008-0000-0400-0000BE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28</xdr:row>
      <xdr:rowOff>0</xdr:rowOff>
    </xdr:from>
    <xdr:ext cx="95250" cy="213632"/>
    <xdr:sp macro="" textlink="">
      <xdr:nvSpPr>
        <xdr:cNvPr id="6591" name="Text Box 15">
          <a:extLst>
            <a:ext uri="{FF2B5EF4-FFF2-40B4-BE49-F238E27FC236}">
              <a16:creationId xmlns:a16="http://schemas.microsoft.com/office/drawing/2014/main" id="{00000000-0008-0000-0400-0000BF190000}"/>
            </a:ext>
          </a:extLst>
        </xdr:cNvPr>
        <xdr:cNvSpPr txBox="1">
          <a:spLocks noChangeArrowheads="1"/>
        </xdr:cNvSpPr>
      </xdr:nvSpPr>
      <xdr:spPr bwMode="auto">
        <a:xfrm>
          <a:off x="14582775" y="270880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92" name="Text Box 16">
          <a:extLst>
            <a:ext uri="{FF2B5EF4-FFF2-40B4-BE49-F238E27FC236}">
              <a16:creationId xmlns:a16="http://schemas.microsoft.com/office/drawing/2014/main" id="{00000000-0008-0000-0400-0000C0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93" name="Text Box 17">
          <a:extLst>
            <a:ext uri="{FF2B5EF4-FFF2-40B4-BE49-F238E27FC236}">
              <a16:creationId xmlns:a16="http://schemas.microsoft.com/office/drawing/2014/main" id="{00000000-0008-0000-0400-0000C1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94" name="Text Box 18">
          <a:extLst>
            <a:ext uri="{FF2B5EF4-FFF2-40B4-BE49-F238E27FC236}">
              <a16:creationId xmlns:a16="http://schemas.microsoft.com/office/drawing/2014/main" id="{00000000-0008-0000-0400-0000C2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95" name="Text Box 19">
          <a:extLst>
            <a:ext uri="{FF2B5EF4-FFF2-40B4-BE49-F238E27FC236}">
              <a16:creationId xmlns:a16="http://schemas.microsoft.com/office/drawing/2014/main" id="{00000000-0008-0000-0400-0000C3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96" name="Text Box 16">
          <a:extLst>
            <a:ext uri="{FF2B5EF4-FFF2-40B4-BE49-F238E27FC236}">
              <a16:creationId xmlns:a16="http://schemas.microsoft.com/office/drawing/2014/main" id="{00000000-0008-0000-0400-0000C4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171450"/>
    <xdr:sp macro="" textlink="">
      <xdr:nvSpPr>
        <xdr:cNvPr id="6597" name="Text Box 17">
          <a:extLst>
            <a:ext uri="{FF2B5EF4-FFF2-40B4-BE49-F238E27FC236}">
              <a16:creationId xmlns:a16="http://schemas.microsoft.com/office/drawing/2014/main" id="{00000000-0008-0000-0400-0000C5190000}"/>
            </a:ext>
          </a:extLst>
        </xdr:cNvPr>
        <xdr:cNvSpPr txBox="1">
          <a:spLocks noChangeArrowheads="1"/>
        </xdr:cNvSpPr>
      </xdr:nvSpPr>
      <xdr:spPr bwMode="auto">
        <a:xfrm>
          <a:off x="14554200"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28</xdr:row>
      <xdr:rowOff>0</xdr:rowOff>
    </xdr:from>
    <xdr:ext cx="95250" cy="171450"/>
    <xdr:sp macro="" textlink="">
      <xdr:nvSpPr>
        <xdr:cNvPr id="6598" name="Text Box 18">
          <a:extLst>
            <a:ext uri="{FF2B5EF4-FFF2-40B4-BE49-F238E27FC236}">
              <a16:creationId xmlns:a16="http://schemas.microsoft.com/office/drawing/2014/main" id="{00000000-0008-0000-0400-0000C6190000}"/>
            </a:ext>
          </a:extLst>
        </xdr:cNvPr>
        <xdr:cNvSpPr txBox="1">
          <a:spLocks noChangeArrowheads="1"/>
        </xdr:cNvSpPr>
      </xdr:nvSpPr>
      <xdr:spPr bwMode="auto">
        <a:xfrm>
          <a:off x="14546262" y="26933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599" name="Text Box 16">
          <a:extLst>
            <a:ext uri="{FF2B5EF4-FFF2-40B4-BE49-F238E27FC236}">
              <a16:creationId xmlns:a16="http://schemas.microsoft.com/office/drawing/2014/main" id="{00000000-0008-0000-0400-0000C7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600" name="Text Box 17">
          <a:extLst>
            <a:ext uri="{FF2B5EF4-FFF2-40B4-BE49-F238E27FC236}">
              <a16:creationId xmlns:a16="http://schemas.microsoft.com/office/drawing/2014/main" id="{00000000-0008-0000-0400-0000C8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601" name="Text Box 18">
          <a:extLst>
            <a:ext uri="{FF2B5EF4-FFF2-40B4-BE49-F238E27FC236}">
              <a16:creationId xmlns:a16="http://schemas.microsoft.com/office/drawing/2014/main" id="{00000000-0008-0000-0400-0000C9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602" name="Text Box 19">
          <a:extLst>
            <a:ext uri="{FF2B5EF4-FFF2-40B4-BE49-F238E27FC236}">
              <a16:creationId xmlns:a16="http://schemas.microsoft.com/office/drawing/2014/main" id="{00000000-0008-0000-0400-0000CA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28</xdr:row>
      <xdr:rowOff>0</xdr:rowOff>
    </xdr:from>
    <xdr:ext cx="95250" cy="171450"/>
    <xdr:sp macro="" textlink="">
      <xdr:nvSpPr>
        <xdr:cNvPr id="6603" name="Text Box 16">
          <a:extLst>
            <a:ext uri="{FF2B5EF4-FFF2-40B4-BE49-F238E27FC236}">
              <a16:creationId xmlns:a16="http://schemas.microsoft.com/office/drawing/2014/main" id="{00000000-0008-0000-0400-0000CB190000}"/>
            </a:ext>
          </a:extLst>
        </xdr:cNvPr>
        <xdr:cNvSpPr txBox="1">
          <a:spLocks noChangeArrowheads="1"/>
        </xdr:cNvSpPr>
      </xdr:nvSpPr>
      <xdr:spPr bwMode="auto">
        <a:xfrm>
          <a:off x="17668875" y="26917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28</xdr:row>
      <xdr:rowOff>0</xdr:rowOff>
    </xdr:from>
    <xdr:ext cx="95250" cy="213632"/>
    <xdr:sp macro="" textlink="">
      <xdr:nvSpPr>
        <xdr:cNvPr id="6604" name="Text Box 15">
          <a:extLst>
            <a:ext uri="{FF2B5EF4-FFF2-40B4-BE49-F238E27FC236}">
              <a16:creationId xmlns:a16="http://schemas.microsoft.com/office/drawing/2014/main" id="{00000000-0008-0000-0400-0000CC190000}"/>
            </a:ext>
          </a:extLst>
        </xdr:cNvPr>
        <xdr:cNvSpPr txBox="1">
          <a:spLocks noChangeArrowheads="1"/>
        </xdr:cNvSpPr>
      </xdr:nvSpPr>
      <xdr:spPr bwMode="auto">
        <a:xfrm>
          <a:off x="14582775" y="270880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442269"/>
    <xdr:sp macro="" textlink="">
      <xdr:nvSpPr>
        <xdr:cNvPr id="6605" name="Text Box 15">
          <a:extLst>
            <a:ext uri="{FF2B5EF4-FFF2-40B4-BE49-F238E27FC236}">
              <a16:creationId xmlns:a16="http://schemas.microsoft.com/office/drawing/2014/main" id="{00000000-0008-0000-0400-0000CD190000}"/>
            </a:ext>
          </a:extLst>
        </xdr:cNvPr>
        <xdr:cNvSpPr txBox="1">
          <a:spLocks noChangeArrowheads="1"/>
        </xdr:cNvSpPr>
      </xdr:nvSpPr>
      <xdr:spPr bwMode="auto">
        <a:xfrm>
          <a:off x="14554200" y="27422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28</xdr:row>
      <xdr:rowOff>0</xdr:rowOff>
    </xdr:from>
    <xdr:ext cx="95250" cy="213632"/>
    <xdr:sp macro="" textlink="">
      <xdr:nvSpPr>
        <xdr:cNvPr id="6606" name="Text Box 15">
          <a:extLst>
            <a:ext uri="{FF2B5EF4-FFF2-40B4-BE49-F238E27FC236}">
              <a16:creationId xmlns:a16="http://schemas.microsoft.com/office/drawing/2014/main" id="{00000000-0008-0000-0400-0000CE190000}"/>
            </a:ext>
          </a:extLst>
        </xdr:cNvPr>
        <xdr:cNvSpPr txBox="1">
          <a:spLocks noChangeArrowheads="1"/>
        </xdr:cNvSpPr>
      </xdr:nvSpPr>
      <xdr:spPr bwMode="auto">
        <a:xfrm>
          <a:off x="14582775" y="270880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07" name="Text Box 16">
          <a:extLst>
            <a:ext uri="{FF2B5EF4-FFF2-40B4-BE49-F238E27FC236}">
              <a16:creationId xmlns:a16="http://schemas.microsoft.com/office/drawing/2014/main" id="{00000000-0008-0000-0400-0000CF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08" name="Text Box 17">
          <a:extLst>
            <a:ext uri="{FF2B5EF4-FFF2-40B4-BE49-F238E27FC236}">
              <a16:creationId xmlns:a16="http://schemas.microsoft.com/office/drawing/2014/main" id="{00000000-0008-0000-0400-0000D0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09" name="Text Box 18">
          <a:extLst>
            <a:ext uri="{FF2B5EF4-FFF2-40B4-BE49-F238E27FC236}">
              <a16:creationId xmlns:a16="http://schemas.microsoft.com/office/drawing/2014/main" id="{00000000-0008-0000-0400-0000D1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10" name="Text Box 19">
          <a:extLst>
            <a:ext uri="{FF2B5EF4-FFF2-40B4-BE49-F238E27FC236}">
              <a16:creationId xmlns:a16="http://schemas.microsoft.com/office/drawing/2014/main" id="{00000000-0008-0000-0400-0000D2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11" name="Text Box 16">
          <a:extLst>
            <a:ext uri="{FF2B5EF4-FFF2-40B4-BE49-F238E27FC236}">
              <a16:creationId xmlns:a16="http://schemas.microsoft.com/office/drawing/2014/main" id="{00000000-0008-0000-0400-0000D3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12" name="Text Box 17">
          <a:extLst>
            <a:ext uri="{FF2B5EF4-FFF2-40B4-BE49-F238E27FC236}">
              <a16:creationId xmlns:a16="http://schemas.microsoft.com/office/drawing/2014/main" id="{00000000-0008-0000-0400-0000D4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13" name="Text Box 18">
          <a:extLst>
            <a:ext uri="{FF2B5EF4-FFF2-40B4-BE49-F238E27FC236}">
              <a16:creationId xmlns:a16="http://schemas.microsoft.com/office/drawing/2014/main" id="{00000000-0008-0000-0400-0000D5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14" name="Text Box 16">
          <a:extLst>
            <a:ext uri="{FF2B5EF4-FFF2-40B4-BE49-F238E27FC236}">
              <a16:creationId xmlns:a16="http://schemas.microsoft.com/office/drawing/2014/main" id="{00000000-0008-0000-0400-0000D6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15" name="Text Box 17">
          <a:extLst>
            <a:ext uri="{FF2B5EF4-FFF2-40B4-BE49-F238E27FC236}">
              <a16:creationId xmlns:a16="http://schemas.microsoft.com/office/drawing/2014/main" id="{00000000-0008-0000-0400-0000D7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16" name="Text Box 18">
          <a:extLst>
            <a:ext uri="{FF2B5EF4-FFF2-40B4-BE49-F238E27FC236}">
              <a16:creationId xmlns:a16="http://schemas.microsoft.com/office/drawing/2014/main" id="{00000000-0008-0000-0400-0000D8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17" name="Text Box 19">
          <a:extLst>
            <a:ext uri="{FF2B5EF4-FFF2-40B4-BE49-F238E27FC236}">
              <a16:creationId xmlns:a16="http://schemas.microsoft.com/office/drawing/2014/main" id="{00000000-0008-0000-0400-0000D9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18" name="Text Box 16">
          <a:extLst>
            <a:ext uri="{FF2B5EF4-FFF2-40B4-BE49-F238E27FC236}">
              <a16:creationId xmlns:a16="http://schemas.microsoft.com/office/drawing/2014/main" id="{00000000-0008-0000-0400-0000DA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19" name="Text Box 17">
          <a:extLst>
            <a:ext uri="{FF2B5EF4-FFF2-40B4-BE49-F238E27FC236}">
              <a16:creationId xmlns:a16="http://schemas.microsoft.com/office/drawing/2014/main" id="{00000000-0008-0000-0400-0000DB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20" name="Text Box 18">
          <a:extLst>
            <a:ext uri="{FF2B5EF4-FFF2-40B4-BE49-F238E27FC236}">
              <a16:creationId xmlns:a16="http://schemas.microsoft.com/office/drawing/2014/main" id="{00000000-0008-0000-0400-0000DC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21" name="Text Box 19">
          <a:extLst>
            <a:ext uri="{FF2B5EF4-FFF2-40B4-BE49-F238E27FC236}">
              <a16:creationId xmlns:a16="http://schemas.microsoft.com/office/drawing/2014/main" id="{00000000-0008-0000-0400-0000DD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442269"/>
    <xdr:sp macro="" textlink="">
      <xdr:nvSpPr>
        <xdr:cNvPr id="6622" name="Text Box 15">
          <a:extLst>
            <a:ext uri="{FF2B5EF4-FFF2-40B4-BE49-F238E27FC236}">
              <a16:creationId xmlns:a16="http://schemas.microsoft.com/office/drawing/2014/main" id="{00000000-0008-0000-0400-0000DE190000}"/>
            </a:ext>
          </a:extLst>
        </xdr:cNvPr>
        <xdr:cNvSpPr txBox="1">
          <a:spLocks noChangeArrowheads="1"/>
        </xdr:cNvSpPr>
      </xdr:nvSpPr>
      <xdr:spPr bwMode="auto">
        <a:xfrm>
          <a:off x="14554200" y="27422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0</xdr:rowOff>
    </xdr:from>
    <xdr:ext cx="95250" cy="213632"/>
    <xdr:sp macro="" textlink="">
      <xdr:nvSpPr>
        <xdr:cNvPr id="6623" name="Text Box 15">
          <a:extLst>
            <a:ext uri="{FF2B5EF4-FFF2-40B4-BE49-F238E27FC236}">
              <a16:creationId xmlns:a16="http://schemas.microsoft.com/office/drawing/2014/main" id="{00000000-0008-0000-0400-0000DF190000}"/>
            </a:ext>
          </a:extLst>
        </xdr:cNvPr>
        <xdr:cNvSpPr txBox="1">
          <a:spLocks noChangeArrowheads="1"/>
        </xdr:cNvSpPr>
      </xdr:nvSpPr>
      <xdr:spPr bwMode="auto">
        <a:xfrm>
          <a:off x="14554200" y="27422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24" name="Text Box 16">
          <a:extLst>
            <a:ext uri="{FF2B5EF4-FFF2-40B4-BE49-F238E27FC236}">
              <a16:creationId xmlns:a16="http://schemas.microsoft.com/office/drawing/2014/main" id="{00000000-0008-0000-0400-0000E0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25" name="Text Box 17">
          <a:extLst>
            <a:ext uri="{FF2B5EF4-FFF2-40B4-BE49-F238E27FC236}">
              <a16:creationId xmlns:a16="http://schemas.microsoft.com/office/drawing/2014/main" id="{00000000-0008-0000-0400-0000E1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26" name="Text Box 18">
          <a:extLst>
            <a:ext uri="{FF2B5EF4-FFF2-40B4-BE49-F238E27FC236}">
              <a16:creationId xmlns:a16="http://schemas.microsoft.com/office/drawing/2014/main" id="{00000000-0008-0000-0400-0000E2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27" name="Text Box 19">
          <a:extLst>
            <a:ext uri="{FF2B5EF4-FFF2-40B4-BE49-F238E27FC236}">
              <a16:creationId xmlns:a16="http://schemas.microsoft.com/office/drawing/2014/main" id="{00000000-0008-0000-0400-0000E3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6628" name="Text Box 15">
          <a:extLst>
            <a:ext uri="{FF2B5EF4-FFF2-40B4-BE49-F238E27FC236}">
              <a16:creationId xmlns:a16="http://schemas.microsoft.com/office/drawing/2014/main" id="{00000000-0008-0000-0400-0000E4190000}"/>
            </a:ext>
          </a:extLst>
        </xdr:cNvPr>
        <xdr:cNvSpPr txBox="1">
          <a:spLocks noChangeArrowheads="1"/>
        </xdr:cNvSpPr>
      </xdr:nvSpPr>
      <xdr:spPr bwMode="auto">
        <a:xfrm>
          <a:off x="14554200" y="28470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29" name="Text Box 16">
          <a:extLst>
            <a:ext uri="{FF2B5EF4-FFF2-40B4-BE49-F238E27FC236}">
              <a16:creationId xmlns:a16="http://schemas.microsoft.com/office/drawing/2014/main" id="{00000000-0008-0000-0400-0000E5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30" name="Text Box 17">
          <a:extLst>
            <a:ext uri="{FF2B5EF4-FFF2-40B4-BE49-F238E27FC236}">
              <a16:creationId xmlns:a16="http://schemas.microsoft.com/office/drawing/2014/main" id="{00000000-0008-0000-0400-0000E6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31" name="Text Box 18">
          <a:extLst>
            <a:ext uri="{FF2B5EF4-FFF2-40B4-BE49-F238E27FC236}">
              <a16:creationId xmlns:a16="http://schemas.microsoft.com/office/drawing/2014/main" id="{00000000-0008-0000-0400-0000E7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2" name="Text Box 16">
          <a:extLst>
            <a:ext uri="{FF2B5EF4-FFF2-40B4-BE49-F238E27FC236}">
              <a16:creationId xmlns:a16="http://schemas.microsoft.com/office/drawing/2014/main" id="{00000000-0008-0000-0400-0000E8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3" name="Text Box 17">
          <a:extLst>
            <a:ext uri="{FF2B5EF4-FFF2-40B4-BE49-F238E27FC236}">
              <a16:creationId xmlns:a16="http://schemas.microsoft.com/office/drawing/2014/main" id="{00000000-0008-0000-0400-0000E9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4" name="Text Box 18">
          <a:extLst>
            <a:ext uri="{FF2B5EF4-FFF2-40B4-BE49-F238E27FC236}">
              <a16:creationId xmlns:a16="http://schemas.microsoft.com/office/drawing/2014/main" id="{00000000-0008-0000-0400-0000EA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5" name="Text Box 19">
          <a:extLst>
            <a:ext uri="{FF2B5EF4-FFF2-40B4-BE49-F238E27FC236}">
              <a16:creationId xmlns:a16="http://schemas.microsoft.com/office/drawing/2014/main" id="{00000000-0008-0000-0400-0000EB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6" name="Text Box 16">
          <a:extLst>
            <a:ext uri="{FF2B5EF4-FFF2-40B4-BE49-F238E27FC236}">
              <a16:creationId xmlns:a16="http://schemas.microsoft.com/office/drawing/2014/main" id="{00000000-0008-0000-0400-0000EC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7" name="Text Box 17">
          <a:extLst>
            <a:ext uri="{FF2B5EF4-FFF2-40B4-BE49-F238E27FC236}">
              <a16:creationId xmlns:a16="http://schemas.microsoft.com/office/drawing/2014/main" id="{00000000-0008-0000-0400-0000ED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38" name="Text Box 18">
          <a:extLst>
            <a:ext uri="{FF2B5EF4-FFF2-40B4-BE49-F238E27FC236}">
              <a16:creationId xmlns:a16="http://schemas.microsoft.com/office/drawing/2014/main" id="{00000000-0008-0000-0400-0000EE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31</xdr:row>
      <xdr:rowOff>0</xdr:rowOff>
    </xdr:from>
    <xdr:ext cx="95250" cy="213632"/>
    <xdr:sp macro="" textlink="">
      <xdr:nvSpPr>
        <xdr:cNvPr id="6639" name="Text Box 15">
          <a:extLst>
            <a:ext uri="{FF2B5EF4-FFF2-40B4-BE49-F238E27FC236}">
              <a16:creationId xmlns:a16="http://schemas.microsoft.com/office/drawing/2014/main" id="{00000000-0008-0000-0400-0000EF190000}"/>
            </a:ext>
          </a:extLst>
        </xdr:cNvPr>
        <xdr:cNvSpPr txBox="1">
          <a:spLocks noChangeArrowheads="1"/>
        </xdr:cNvSpPr>
      </xdr:nvSpPr>
      <xdr:spPr bwMode="auto">
        <a:xfrm>
          <a:off x="14582775" y="29183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40" name="Text Box 16">
          <a:extLst>
            <a:ext uri="{FF2B5EF4-FFF2-40B4-BE49-F238E27FC236}">
              <a16:creationId xmlns:a16="http://schemas.microsoft.com/office/drawing/2014/main" id="{00000000-0008-0000-0400-0000F0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41" name="Text Box 17">
          <a:extLst>
            <a:ext uri="{FF2B5EF4-FFF2-40B4-BE49-F238E27FC236}">
              <a16:creationId xmlns:a16="http://schemas.microsoft.com/office/drawing/2014/main" id="{00000000-0008-0000-0400-0000F1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42" name="Text Box 18">
          <a:extLst>
            <a:ext uri="{FF2B5EF4-FFF2-40B4-BE49-F238E27FC236}">
              <a16:creationId xmlns:a16="http://schemas.microsoft.com/office/drawing/2014/main" id="{00000000-0008-0000-0400-0000F2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43" name="Text Box 19">
          <a:extLst>
            <a:ext uri="{FF2B5EF4-FFF2-40B4-BE49-F238E27FC236}">
              <a16:creationId xmlns:a16="http://schemas.microsoft.com/office/drawing/2014/main" id="{00000000-0008-0000-0400-0000F3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44" name="Text Box 16">
          <a:extLst>
            <a:ext uri="{FF2B5EF4-FFF2-40B4-BE49-F238E27FC236}">
              <a16:creationId xmlns:a16="http://schemas.microsoft.com/office/drawing/2014/main" id="{00000000-0008-0000-0400-0000F4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171450"/>
    <xdr:sp macro="" textlink="">
      <xdr:nvSpPr>
        <xdr:cNvPr id="6645" name="Text Box 17">
          <a:extLst>
            <a:ext uri="{FF2B5EF4-FFF2-40B4-BE49-F238E27FC236}">
              <a16:creationId xmlns:a16="http://schemas.microsoft.com/office/drawing/2014/main" id="{00000000-0008-0000-0400-0000F5190000}"/>
            </a:ext>
          </a:extLst>
        </xdr:cNvPr>
        <xdr:cNvSpPr txBox="1">
          <a:spLocks noChangeArrowheads="1"/>
        </xdr:cNvSpPr>
      </xdr:nvSpPr>
      <xdr:spPr bwMode="auto">
        <a:xfrm>
          <a:off x="14554200"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31</xdr:row>
      <xdr:rowOff>0</xdr:rowOff>
    </xdr:from>
    <xdr:ext cx="95250" cy="171450"/>
    <xdr:sp macro="" textlink="">
      <xdr:nvSpPr>
        <xdr:cNvPr id="6646" name="Text Box 18">
          <a:extLst>
            <a:ext uri="{FF2B5EF4-FFF2-40B4-BE49-F238E27FC236}">
              <a16:creationId xmlns:a16="http://schemas.microsoft.com/office/drawing/2014/main" id="{00000000-0008-0000-0400-0000F6190000}"/>
            </a:ext>
          </a:extLst>
        </xdr:cNvPr>
        <xdr:cNvSpPr txBox="1">
          <a:spLocks noChangeArrowheads="1"/>
        </xdr:cNvSpPr>
      </xdr:nvSpPr>
      <xdr:spPr bwMode="auto">
        <a:xfrm>
          <a:off x="14546262" y="2902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47" name="Text Box 16">
          <a:extLst>
            <a:ext uri="{FF2B5EF4-FFF2-40B4-BE49-F238E27FC236}">
              <a16:creationId xmlns:a16="http://schemas.microsoft.com/office/drawing/2014/main" id="{00000000-0008-0000-0400-0000F7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48" name="Text Box 17">
          <a:extLst>
            <a:ext uri="{FF2B5EF4-FFF2-40B4-BE49-F238E27FC236}">
              <a16:creationId xmlns:a16="http://schemas.microsoft.com/office/drawing/2014/main" id="{00000000-0008-0000-0400-0000F8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49" name="Text Box 18">
          <a:extLst>
            <a:ext uri="{FF2B5EF4-FFF2-40B4-BE49-F238E27FC236}">
              <a16:creationId xmlns:a16="http://schemas.microsoft.com/office/drawing/2014/main" id="{00000000-0008-0000-0400-0000F9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50" name="Text Box 19">
          <a:extLst>
            <a:ext uri="{FF2B5EF4-FFF2-40B4-BE49-F238E27FC236}">
              <a16:creationId xmlns:a16="http://schemas.microsoft.com/office/drawing/2014/main" id="{00000000-0008-0000-0400-0000FA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31</xdr:row>
      <xdr:rowOff>0</xdr:rowOff>
    </xdr:from>
    <xdr:ext cx="95250" cy="171450"/>
    <xdr:sp macro="" textlink="">
      <xdr:nvSpPr>
        <xdr:cNvPr id="6651" name="Text Box 16">
          <a:extLst>
            <a:ext uri="{FF2B5EF4-FFF2-40B4-BE49-F238E27FC236}">
              <a16:creationId xmlns:a16="http://schemas.microsoft.com/office/drawing/2014/main" id="{00000000-0008-0000-0400-0000FB190000}"/>
            </a:ext>
          </a:extLst>
        </xdr:cNvPr>
        <xdr:cNvSpPr txBox="1">
          <a:spLocks noChangeArrowheads="1"/>
        </xdr:cNvSpPr>
      </xdr:nvSpPr>
      <xdr:spPr bwMode="auto">
        <a:xfrm>
          <a:off x="17668875" y="29013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31</xdr:row>
      <xdr:rowOff>0</xdr:rowOff>
    </xdr:from>
    <xdr:ext cx="95250" cy="213632"/>
    <xdr:sp macro="" textlink="">
      <xdr:nvSpPr>
        <xdr:cNvPr id="6652" name="Text Box 15">
          <a:extLst>
            <a:ext uri="{FF2B5EF4-FFF2-40B4-BE49-F238E27FC236}">
              <a16:creationId xmlns:a16="http://schemas.microsoft.com/office/drawing/2014/main" id="{00000000-0008-0000-0400-0000FC190000}"/>
            </a:ext>
          </a:extLst>
        </xdr:cNvPr>
        <xdr:cNvSpPr txBox="1">
          <a:spLocks noChangeArrowheads="1"/>
        </xdr:cNvSpPr>
      </xdr:nvSpPr>
      <xdr:spPr bwMode="auto">
        <a:xfrm>
          <a:off x="14582775" y="29183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6653" name="Text Box 15">
          <a:extLst>
            <a:ext uri="{FF2B5EF4-FFF2-40B4-BE49-F238E27FC236}">
              <a16:creationId xmlns:a16="http://schemas.microsoft.com/office/drawing/2014/main" id="{00000000-0008-0000-0400-0000FD190000}"/>
            </a:ext>
          </a:extLst>
        </xdr:cNvPr>
        <xdr:cNvSpPr txBox="1">
          <a:spLocks noChangeArrowheads="1"/>
        </xdr:cNvSpPr>
      </xdr:nvSpPr>
      <xdr:spPr bwMode="auto">
        <a:xfrm>
          <a:off x="14554200" y="2951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31</xdr:row>
      <xdr:rowOff>0</xdr:rowOff>
    </xdr:from>
    <xdr:ext cx="95250" cy="213632"/>
    <xdr:sp macro="" textlink="">
      <xdr:nvSpPr>
        <xdr:cNvPr id="6654" name="Text Box 15">
          <a:extLst>
            <a:ext uri="{FF2B5EF4-FFF2-40B4-BE49-F238E27FC236}">
              <a16:creationId xmlns:a16="http://schemas.microsoft.com/office/drawing/2014/main" id="{00000000-0008-0000-0400-0000FE190000}"/>
            </a:ext>
          </a:extLst>
        </xdr:cNvPr>
        <xdr:cNvSpPr txBox="1">
          <a:spLocks noChangeArrowheads="1"/>
        </xdr:cNvSpPr>
      </xdr:nvSpPr>
      <xdr:spPr bwMode="auto">
        <a:xfrm>
          <a:off x="14582775" y="29183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6655" name="Text Box 15">
          <a:extLst>
            <a:ext uri="{FF2B5EF4-FFF2-40B4-BE49-F238E27FC236}">
              <a16:creationId xmlns:a16="http://schemas.microsoft.com/office/drawing/2014/main" id="{00000000-0008-0000-0400-0000FF190000}"/>
            </a:ext>
          </a:extLst>
        </xdr:cNvPr>
        <xdr:cNvSpPr txBox="1">
          <a:spLocks noChangeArrowheads="1"/>
        </xdr:cNvSpPr>
      </xdr:nvSpPr>
      <xdr:spPr bwMode="auto">
        <a:xfrm>
          <a:off x="14554200" y="2951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213632"/>
    <xdr:sp macro="" textlink="">
      <xdr:nvSpPr>
        <xdr:cNvPr id="6656" name="Text Box 15">
          <a:extLst>
            <a:ext uri="{FF2B5EF4-FFF2-40B4-BE49-F238E27FC236}">
              <a16:creationId xmlns:a16="http://schemas.microsoft.com/office/drawing/2014/main" id="{00000000-0008-0000-0400-0000001A0000}"/>
            </a:ext>
          </a:extLst>
        </xdr:cNvPr>
        <xdr:cNvSpPr txBox="1">
          <a:spLocks noChangeArrowheads="1"/>
        </xdr:cNvSpPr>
      </xdr:nvSpPr>
      <xdr:spPr bwMode="auto">
        <a:xfrm>
          <a:off x="14554200" y="2951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6657" name="Text Box 15">
          <a:extLst>
            <a:ext uri="{FF2B5EF4-FFF2-40B4-BE49-F238E27FC236}">
              <a16:creationId xmlns:a16="http://schemas.microsoft.com/office/drawing/2014/main" id="{00000000-0008-0000-0400-0000011A0000}"/>
            </a:ext>
          </a:extLst>
        </xdr:cNvPr>
        <xdr:cNvSpPr txBox="1">
          <a:spLocks noChangeArrowheads="1"/>
        </xdr:cNvSpPr>
      </xdr:nvSpPr>
      <xdr:spPr bwMode="auto">
        <a:xfrm>
          <a:off x="14554200" y="2951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213632"/>
    <xdr:sp macro="" textlink="">
      <xdr:nvSpPr>
        <xdr:cNvPr id="6658" name="Text Box 15">
          <a:extLst>
            <a:ext uri="{FF2B5EF4-FFF2-40B4-BE49-F238E27FC236}">
              <a16:creationId xmlns:a16="http://schemas.microsoft.com/office/drawing/2014/main" id="{00000000-0008-0000-0400-0000021A0000}"/>
            </a:ext>
          </a:extLst>
        </xdr:cNvPr>
        <xdr:cNvSpPr txBox="1">
          <a:spLocks noChangeArrowheads="1"/>
        </xdr:cNvSpPr>
      </xdr:nvSpPr>
      <xdr:spPr bwMode="auto">
        <a:xfrm>
          <a:off x="14554200" y="2951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6659" name="Text Box 15">
          <a:extLst>
            <a:ext uri="{FF2B5EF4-FFF2-40B4-BE49-F238E27FC236}">
              <a16:creationId xmlns:a16="http://schemas.microsoft.com/office/drawing/2014/main" id="{00000000-0008-0000-0400-0000031A0000}"/>
            </a:ext>
          </a:extLst>
        </xdr:cNvPr>
        <xdr:cNvSpPr txBox="1">
          <a:spLocks noChangeArrowheads="1"/>
        </xdr:cNvSpPr>
      </xdr:nvSpPr>
      <xdr:spPr bwMode="auto">
        <a:xfrm>
          <a:off x="14554200" y="31089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6660" name="Text Box 15">
          <a:extLst>
            <a:ext uri="{FF2B5EF4-FFF2-40B4-BE49-F238E27FC236}">
              <a16:creationId xmlns:a16="http://schemas.microsoft.com/office/drawing/2014/main" id="{00000000-0008-0000-0400-0000041A0000}"/>
            </a:ext>
          </a:extLst>
        </xdr:cNvPr>
        <xdr:cNvSpPr txBox="1">
          <a:spLocks noChangeArrowheads="1"/>
        </xdr:cNvSpPr>
      </xdr:nvSpPr>
      <xdr:spPr bwMode="auto">
        <a:xfrm>
          <a:off x="14554200" y="2951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442269"/>
    <xdr:sp macro="" textlink="">
      <xdr:nvSpPr>
        <xdr:cNvPr id="6661" name="Text Box 15">
          <a:extLst>
            <a:ext uri="{FF2B5EF4-FFF2-40B4-BE49-F238E27FC236}">
              <a16:creationId xmlns:a16="http://schemas.microsoft.com/office/drawing/2014/main" id="{00000000-0008-0000-0400-0000051A0000}"/>
            </a:ext>
          </a:extLst>
        </xdr:cNvPr>
        <xdr:cNvSpPr txBox="1">
          <a:spLocks noChangeArrowheads="1"/>
        </xdr:cNvSpPr>
      </xdr:nvSpPr>
      <xdr:spPr bwMode="auto">
        <a:xfrm>
          <a:off x="14554200" y="29517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0</xdr:rowOff>
    </xdr:from>
    <xdr:ext cx="95250" cy="213632"/>
    <xdr:sp macro="" textlink="">
      <xdr:nvSpPr>
        <xdr:cNvPr id="6662" name="Text Box 15">
          <a:extLst>
            <a:ext uri="{FF2B5EF4-FFF2-40B4-BE49-F238E27FC236}">
              <a16:creationId xmlns:a16="http://schemas.microsoft.com/office/drawing/2014/main" id="{00000000-0008-0000-0400-0000061A0000}"/>
            </a:ext>
          </a:extLst>
        </xdr:cNvPr>
        <xdr:cNvSpPr txBox="1">
          <a:spLocks noChangeArrowheads="1"/>
        </xdr:cNvSpPr>
      </xdr:nvSpPr>
      <xdr:spPr bwMode="auto">
        <a:xfrm>
          <a:off x="14554200" y="29517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6663" name="Text Box 15">
          <a:extLst>
            <a:ext uri="{FF2B5EF4-FFF2-40B4-BE49-F238E27FC236}">
              <a16:creationId xmlns:a16="http://schemas.microsoft.com/office/drawing/2014/main" id="{00000000-0008-0000-0400-0000071A0000}"/>
            </a:ext>
          </a:extLst>
        </xdr:cNvPr>
        <xdr:cNvSpPr txBox="1">
          <a:spLocks noChangeArrowheads="1"/>
        </xdr:cNvSpPr>
      </xdr:nvSpPr>
      <xdr:spPr bwMode="auto">
        <a:xfrm>
          <a:off x="14554200" y="30565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64" name="Text Box 16">
          <a:extLst>
            <a:ext uri="{FF2B5EF4-FFF2-40B4-BE49-F238E27FC236}">
              <a16:creationId xmlns:a16="http://schemas.microsoft.com/office/drawing/2014/main" id="{00000000-0008-0000-0400-000008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65" name="Text Box 17">
          <a:extLst>
            <a:ext uri="{FF2B5EF4-FFF2-40B4-BE49-F238E27FC236}">
              <a16:creationId xmlns:a16="http://schemas.microsoft.com/office/drawing/2014/main" id="{00000000-0008-0000-0400-000009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66" name="Text Box 18">
          <a:extLst>
            <a:ext uri="{FF2B5EF4-FFF2-40B4-BE49-F238E27FC236}">
              <a16:creationId xmlns:a16="http://schemas.microsoft.com/office/drawing/2014/main" id="{00000000-0008-0000-0400-00000A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67" name="Text Box 19">
          <a:extLst>
            <a:ext uri="{FF2B5EF4-FFF2-40B4-BE49-F238E27FC236}">
              <a16:creationId xmlns:a16="http://schemas.microsoft.com/office/drawing/2014/main" id="{00000000-0008-0000-0400-00000B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668" name="Text Box 15">
          <a:extLst>
            <a:ext uri="{FF2B5EF4-FFF2-40B4-BE49-F238E27FC236}">
              <a16:creationId xmlns:a16="http://schemas.microsoft.com/office/drawing/2014/main" id="{00000000-0008-0000-0400-00000C1A0000}"/>
            </a:ext>
          </a:extLst>
        </xdr:cNvPr>
        <xdr:cNvSpPr txBox="1">
          <a:spLocks noChangeArrowheads="1"/>
        </xdr:cNvSpPr>
      </xdr:nvSpPr>
      <xdr:spPr bwMode="auto">
        <a:xfrm>
          <a:off x="14554200" y="31089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69" name="Text Box 16">
          <a:extLst>
            <a:ext uri="{FF2B5EF4-FFF2-40B4-BE49-F238E27FC236}">
              <a16:creationId xmlns:a16="http://schemas.microsoft.com/office/drawing/2014/main" id="{00000000-0008-0000-0400-00000D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70" name="Text Box 17">
          <a:extLst>
            <a:ext uri="{FF2B5EF4-FFF2-40B4-BE49-F238E27FC236}">
              <a16:creationId xmlns:a16="http://schemas.microsoft.com/office/drawing/2014/main" id="{00000000-0008-0000-0400-00000E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71" name="Text Box 18">
          <a:extLst>
            <a:ext uri="{FF2B5EF4-FFF2-40B4-BE49-F238E27FC236}">
              <a16:creationId xmlns:a16="http://schemas.microsoft.com/office/drawing/2014/main" id="{00000000-0008-0000-0400-00000F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2" name="Text Box 16">
          <a:extLst>
            <a:ext uri="{FF2B5EF4-FFF2-40B4-BE49-F238E27FC236}">
              <a16:creationId xmlns:a16="http://schemas.microsoft.com/office/drawing/2014/main" id="{00000000-0008-0000-0400-000010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3" name="Text Box 17">
          <a:extLst>
            <a:ext uri="{FF2B5EF4-FFF2-40B4-BE49-F238E27FC236}">
              <a16:creationId xmlns:a16="http://schemas.microsoft.com/office/drawing/2014/main" id="{00000000-0008-0000-0400-000011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4" name="Text Box 18">
          <a:extLst>
            <a:ext uri="{FF2B5EF4-FFF2-40B4-BE49-F238E27FC236}">
              <a16:creationId xmlns:a16="http://schemas.microsoft.com/office/drawing/2014/main" id="{00000000-0008-0000-0400-000012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5" name="Text Box 19">
          <a:extLst>
            <a:ext uri="{FF2B5EF4-FFF2-40B4-BE49-F238E27FC236}">
              <a16:creationId xmlns:a16="http://schemas.microsoft.com/office/drawing/2014/main" id="{00000000-0008-0000-0400-000013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6" name="Text Box 16">
          <a:extLst>
            <a:ext uri="{FF2B5EF4-FFF2-40B4-BE49-F238E27FC236}">
              <a16:creationId xmlns:a16="http://schemas.microsoft.com/office/drawing/2014/main" id="{00000000-0008-0000-0400-000014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7" name="Text Box 17">
          <a:extLst>
            <a:ext uri="{FF2B5EF4-FFF2-40B4-BE49-F238E27FC236}">
              <a16:creationId xmlns:a16="http://schemas.microsoft.com/office/drawing/2014/main" id="{00000000-0008-0000-0400-000015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8" name="Text Box 18">
          <a:extLst>
            <a:ext uri="{FF2B5EF4-FFF2-40B4-BE49-F238E27FC236}">
              <a16:creationId xmlns:a16="http://schemas.microsoft.com/office/drawing/2014/main" id="{00000000-0008-0000-0400-000016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79" name="Text Box 19">
          <a:extLst>
            <a:ext uri="{FF2B5EF4-FFF2-40B4-BE49-F238E27FC236}">
              <a16:creationId xmlns:a16="http://schemas.microsoft.com/office/drawing/2014/main" id="{00000000-0008-0000-0400-000017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680" name="Text Box 15">
          <a:extLst>
            <a:ext uri="{FF2B5EF4-FFF2-40B4-BE49-F238E27FC236}">
              <a16:creationId xmlns:a16="http://schemas.microsoft.com/office/drawing/2014/main" id="{00000000-0008-0000-0400-0000181A0000}"/>
            </a:ext>
          </a:extLst>
        </xdr:cNvPr>
        <xdr:cNvSpPr txBox="1">
          <a:spLocks noChangeArrowheads="1"/>
        </xdr:cNvSpPr>
      </xdr:nvSpPr>
      <xdr:spPr bwMode="auto">
        <a:xfrm>
          <a:off x="14554200" y="311086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213632"/>
    <xdr:sp macro="" textlink="">
      <xdr:nvSpPr>
        <xdr:cNvPr id="6681" name="Text Box 15">
          <a:extLst>
            <a:ext uri="{FF2B5EF4-FFF2-40B4-BE49-F238E27FC236}">
              <a16:creationId xmlns:a16="http://schemas.microsoft.com/office/drawing/2014/main" id="{00000000-0008-0000-0400-0000191A0000}"/>
            </a:ext>
          </a:extLst>
        </xdr:cNvPr>
        <xdr:cNvSpPr txBox="1">
          <a:spLocks noChangeArrowheads="1"/>
        </xdr:cNvSpPr>
      </xdr:nvSpPr>
      <xdr:spPr bwMode="auto">
        <a:xfrm>
          <a:off x="14554200" y="31108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2" name="Text Box 16">
          <a:extLst>
            <a:ext uri="{FF2B5EF4-FFF2-40B4-BE49-F238E27FC236}">
              <a16:creationId xmlns:a16="http://schemas.microsoft.com/office/drawing/2014/main" id="{00000000-0008-0000-0400-00001A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3" name="Text Box 17">
          <a:extLst>
            <a:ext uri="{FF2B5EF4-FFF2-40B4-BE49-F238E27FC236}">
              <a16:creationId xmlns:a16="http://schemas.microsoft.com/office/drawing/2014/main" id="{00000000-0008-0000-0400-00001B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4" name="Text Box 18">
          <a:extLst>
            <a:ext uri="{FF2B5EF4-FFF2-40B4-BE49-F238E27FC236}">
              <a16:creationId xmlns:a16="http://schemas.microsoft.com/office/drawing/2014/main" id="{00000000-0008-0000-0400-00001C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5" name="Text Box 19">
          <a:extLst>
            <a:ext uri="{FF2B5EF4-FFF2-40B4-BE49-F238E27FC236}">
              <a16:creationId xmlns:a16="http://schemas.microsoft.com/office/drawing/2014/main" id="{00000000-0008-0000-0400-00001D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6" name="Text Box 16">
          <a:extLst>
            <a:ext uri="{FF2B5EF4-FFF2-40B4-BE49-F238E27FC236}">
              <a16:creationId xmlns:a16="http://schemas.microsoft.com/office/drawing/2014/main" id="{00000000-0008-0000-0400-00001E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7" name="Text Box 17">
          <a:extLst>
            <a:ext uri="{FF2B5EF4-FFF2-40B4-BE49-F238E27FC236}">
              <a16:creationId xmlns:a16="http://schemas.microsoft.com/office/drawing/2014/main" id="{00000000-0008-0000-0400-00001F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88" name="Text Box 18">
          <a:extLst>
            <a:ext uri="{FF2B5EF4-FFF2-40B4-BE49-F238E27FC236}">
              <a16:creationId xmlns:a16="http://schemas.microsoft.com/office/drawing/2014/main" id="{00000000-0008-0000-0400-000020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89" name="Text Box 16">
          <a:extLst>
            <a:ext uri="{FF2B5EF4-FFF2-40B4-BE49-F238E27FC236}">
              <a16:creationId xmlns:a16="http://schemas.microsoft.com/office/drawing/2014/main" id="{00000000-0008-0000-0400-000021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0" name="Text Box 17">
          <a:extLst>
            <a:ext uri="{FF2B5EF4-FFF2-40B4-BE49-F238E27FC236}">
              <a16:creationId xmlns:a16="http://schemas.microsoft.com/office/drawing/2014/main" id="{00000000-0008-0000-0400-000022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1" name="Text Box 18">
          <a:extLst>
            <a:ext uri="{FF2B5EF4-FFF2-40B4-BE49-F238E27FC236}">
              <a16:creationId xmlns:a16="http://schemas.microsoft.com/office/drawing/2014/main" id="{00000000-0008-0000-0400-000023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2" name="Text Box 19">
          <a:extLst>
            <a:ext uri="{FF2B5EF4-FFF2-40B4-BE49-F238E27FC236}">
              <a16:creationId xmlns:a16="http://schemas.microsoft.com/office/drawing/2014/main" id="{00000000-0008-0000-0400-000024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3" name="Text Box 16">
          <a:extLst>
            <a:ext uri="{FF2B5EF4-FFF2-40B4-BE49-F238E27FC236}">
              <a16:creationId xmlns:a16="http://schemas.microsoft.com/office/drawing/2014/main" id="{00000000-0008-0000-0400-000025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4" name="Text Box 17">
          <a:extLst>
            <a:ext uri="{FF2B5EF4-FFF2-40B4-BE49-F238E27FC236}">
              <a16:creationId xmlns:a16="http://schemas.microsoft.com/office/drawing/2014/main" id="{00000000-0008-0000-0400-000026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5" name="Text Box 18">
          <a:extLst>
            <a:ext uri="{FF2B5EF4-FFF2-40B4-BE49-F238E27FC236}">
              <a16:creationId xmlns:a16="http://schemas.microsoft.com/office/drawing/2014/main" id="{00000000-0008-0000-0400-000027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696" name="Text Box 19">
          <a:extLst>
            <a:ext uri="{FF2B5EF4-FFF2-40B4-BE49-F238E27FC236}">
              <a16:creationId xmlns:a16="http://schemas.microsoft.com/office/drawing/2014/main" id="{00000000-0008-0000-0400-000028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97" name="Text Box 16">
          <a:extLst>
            <a:ext uri="{FF2B5EF4-FFF2-40B4-BE49-F238E27FC236}">
              <a16:creationId xmlns:a16="http://schemas.microsoft.com/office/drawing/2014/main" id="{00000000-0008-0000-0400-000029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98" name="Text Box 17">
          <a:extLst>
            <a:ext uri="{FF2B5EF4-FFF2-40B4-BE49-F238E27FC236}">
              <a16:creationId xmlns:a16="http://schemas.microsoft.com/office/drawing/2014/main" id="{00000000-0008-0000-0400-00002A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699" name="Text Box 18">
          <a:extLst>
            <a:ext uri="{FF2B5EF4-FFF2-40B4-BE49-F238E27FC236}">
              <a16:creationId xmlns:a16="http://schemas.microsoft.com/office/drawing/2014/main" id="{00000000-0008-0000-0400-00002B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00" name="Text Box 19">
          <a:extLst>
            <a:ext uri="{FF2B5EF4-FFF2-40B4-BE49-F238E27FC236}">
              <a16:creationId xmlns:a16="http://schemas.microsoft.com/office/drawing/2014/main" id="{00000000-0008-0000-0400-00002C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01" name="Text Box 16">
          <a:extLst>
            <a:ext uri="{FF2B5EF4-FFF2-40B4-BE49-F238E27FC236}">
              <a16:creationId xmlns:a16="http://schemas.microsoft.com/office/drawing/2014/main" id="{00000000-0008-0000-0400-00002D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02" name="Text Box 17">
          <a:extLst>
            <a:ext uri="{FF2B5EF4-FFF2-40B4-BE49-F238E27FC236}">
              <a16:creationId xmlns:a16="http://schemas.microsoft.com/office/drawing/2014/main" id="{00000000-0008-0000-0400-00002E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03" name="Text Box 18">
          <a:extLst>
            <a:ext uri="{FF2B5EF4-FFF2-40B4-BE49-F238E27FC236}">
              <a16:creationId xmlns:a16="http://schemas.microsoft.com/office/drawing/2014/main" id="{00000000-0008-0000-0400-00002F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04" name="Text Box 16">
          <a:extLst>
            <a:ext uri="{FF2B5EF4-FFF2-40B4-BE49-F238E27FC236}">
              <a16:creationId xmlns:a16="http://schemas.microsoft.com/office/drawing/2014/main" id="{00000000-0008-0000-0400-000030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05" name="Text Box 17">
          <a:extLst>
            <a:ext uri="{FF2B5EF4-FFF2-40B4-BE49-F238E27FC236}">
              <a16:creationId xmlns:a16="http://schemas.microsoft.com/office/drawing/2014/main" id="{00000000-0008-0000-0400-000031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06" name="Text Box 18">
          <a:extLst>
            <a:ext uri="{FF2B5EF4-FFF2-40B4-BE49-F238E27FC236}">
              <a16:creationId xmlns:a16="http://schemas.microsoft.com/office/drawing/2014/main" id="{00000000-0008-0000-0400-000032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07" name="Text Box 19">
          <a:extLst>
            <a:ext uri="{FF2B5EF4-FFF2-40B4-BE49-F238E27FC236}">
              <a16:creationId xmlns:a16="http://schemas.microsoft.com/office/drawing/2014/main" id="{00000000-0008-0000-0400-000033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08" name="Text Box 16">
          <a:extLst>
            <a:ext uri="{FF2B5EF4-FFF2-40B4-BE49-F238E27FC236}">
              <a16:creationId xmlns:a16="http://schemas.microsoft.com/office/drawing/2014/main" id="{00000000-0008-0000-0400-000034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09" name="Text Box 17">
          <a:extLst>
            <a:ext uri="{FF2B5EF4-FFF2-40B4-BE49-F238E27FC236}">
              <a16:creationId xmlns:a16="http://schemas.microsoft.com/office/drawing/2014/main" id="{00000000-0008-0000-0400-000035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10" name="Text Box 18">
          <a:extLst>
            <a:ext uri="{FF2B5EF4-FFF2-40B4-BE49-F238E27FC236}">
              <a16:creationId xmlns:a16="http://schemas.microsoft.com/office/drawing/2014/main" id="{00000000-0008-0000-0400-000036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6711" name="Text Box 15">
          <a:extLst>
            <a:ext uri="{FF2B5EF4-FFF2-40B4-BE49-F238E27FC236}">
              <a16:creationId xmlns:a16="http://schemas.microsoft.com/office/drawing/2014/main" id="{00000000-0008-0000-0400-0000371A0000}"/>
            </a:ext>
          </a:extLst>
        </xdr:cNvPr>
        <xdr:cNvSpPr txBox="1">
          <a:spLocks noChangeArrowheads="1"/>
        </xdr:cNvSpPr>
      </xdr:nvSpPr>
      <xdr:spPr bwMode="auto">
        <a:xfrm>
          <a:off x="14582775" y="31108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12" name="Text Box 16">
          <a:extLst>
            <a:ext uri="{FF2B5EF4-FFF2-40B4-BE49-F238E27FC236}">
              <a16:creationId xmlns:a16="http://schemas.microsoft.com/office/drawing/2014/main" id="{00000000-0008-0000-0400-000038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13" name="Text Box 17">
          <a:extLst>
            <a:ext uri="{FF2B5EF4-FFF2-40B4-BE49-F238E27FC236}">
              <a16:creationId xmlns:a16="http://schemas.microsoft.com/office/drawing/2014/main" id="{00000000-0008-0000-0400-000039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14" name="Text Box 18">
          <a:extLst>
            <a:ext uri="{FF2B5EF4-FFF2-40B4-BE49-F238E27FC236}">
              <a16:creationId xmlns:a16="http://schemas.microsoft.com/office/drawing/2014/main" id="{00000000-0008-0000-0400-00003A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15" name="Text Box 19">
          <a:extLst>
            <a:ext uri="{FF2B5EF4-FFF2-40B4-BE49-F238E27FC236}">
              <a16:creationId xmlns:a16="http://schemas.microsoft.com/office/drawing/2014/main" id="{00000000-0008-0000-0400-00003B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16" name="Text Box 16">
          <a:extLst>
            <a:ext uri="{FF2B5EF4-FFF2-40B4-BE49-F238E27FC236}">
              <a16:creationId xmlns:a16="http://schemas.microsoft.com/office/drawing/2014/main" id="{00000000-0008-0000-0400-00003C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17" name="Text Box 17">
          <a:extLst>
            <a:ext uri="{FF2B5EF4-FFF2-40B4-BE49-F238E27FC236}">
              <a16:creationId xmlns:a16="http://schemas.microsoft.com/office/drawing/2014/main" id="{00000000-0008-0000-0400-00003D1A0000}"/>
            </a:ext>
          </a:extLst>
        </xdr:cNvPr>
        <xdr:cNvSpPr txBox="1">
          <a:spLocks noChangeArrowheads="1"/>
        </xdr:cNvSpPr>
      </xdr:nvSpPr>
      <xdr:spPr bwMode="auto">
        <a:xfrm>
          <a:off x="14554200"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0</xdr:rowOff>
    </xdr:from>
    <xdr:ext cx="95250" cy="171450"/>
    <xdr:sp macro="" textlink="">
      <xdr:nvSpPr>
        <xdr:cNvPr id="6718" name="Text Box 18">
          <a:extLst>
            <a:ext uri="{FF2B5EF4-FFF2-40B4-BE49-F238E27FC236}">
              <a16:creationId xmlns:a16="http://schemas.microsoft.com/office/drawing/2014/main" id="{00000000-0008-0000-0400-00003E1A0000}"/>
            </a:ext>
          </a:extLst>
        </xdr:cNvPr>
        <xdr:cNvSpPr txBox="1">
          <a:spLocks noChangeArrowheads="1"/>
        </xdr:cNvSpPr>
      </xdr:nvSpPr>
      <xdr:spPr bwMode="auto">
        <a:xfrm>
          <a:off x="14546262"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19" name="Text Box 16">
          <a:extLst>
            <a:ext uri="{FF2B5EF4-FFF2-40B4-BE49-F238E27FC236}">
              <a16:creationId xmlns:a16="http://schemas.microsoft.com/office/drawing/2014/main" id="{00000000-0008-0000-0400-00003F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20" name="Text Box 17">
          <a:extLst>
            <a:ext uri="{FF2B5EF4-FFF2-40B4-BE49-F238E27FC236}">
              <a16:creationId xmlns:a16="http://schemas.microsoft.com/office/drawing/2014/main" id="{00000000-0008-0000-0400-000040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21" name="Text Box 18">
          <a:extLst>
            <a:ext uri="{FF2B5EF4-FFF2-40B4-BE49-F238E27FC236}">
              <a16:creationId xmlns:a16="http://schemas.microsoft.com/office/drawing/2014/main" id="{00000000-0008-0000-0400-000041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22" name="Text Box 19">
          <a:extLst>
            <a:ext uri="{FF2B5EF4-FFF2-40B4-BE49-F238E27FC236}">
              <a16:creationId xmlns:a16="http://schemas.microsoft.com/office/drawing/2014/main" id="{00000000-0008-0000-0400-000042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23" name="Text Box 16">
          <a:extLst>
            <a:ext uri="{FF2B5EF4-FFF2-40B4-BE49-F238E27FC236}">
              <a16:creationId xmlns:a16="http://schemas.microsoft.com/office/drawing/2014/main" id="{00000000-0008-0000-0400-0000431A0000}"/>
            </a:ext>
          </a:extLst>
        </xdr:cNvPr>
        <xdr:cNvSpPr txBox="1">
          <a:spLocks noChangeArrowheads="1"/>
        </xdr:cNvSpPr>
      </xdr:nvSpPr>
      <xdr:spPr bwMode="auto">
        <a:xfrm>
          <a:off x="17668875" y="311086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6724" name="Text Box 15">
          <a:extLst>
            <a:ext uri="{FF2B5EF4-FFF2-40B4-BE49-F238E27FC236}">
              <a16:creationId xmlns:a16="http://schemas.microsoft.com/office/drawing/2014/main" id="{00000000-0008-0000-0400-0000441A0000}"/>
            </a:ext>
          </a:extLst>
        </xdr:cNvPr>
        <xdr:cNvSpPr txBox="1">
          <a:spLocks noChangeArrowheads="1"/>
        </xdr:cNvSpPr>
      </xdr:nvSpPr>
      <xdr:spPr bwMode="auto">
        <a:xfrm>
          <a:off x="14582775" y="31108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725" name="Text Box 15">
          <a:extLst>
            <a:ext uri="{FF2B5EF4-FFF2-40B4-BE49-F238E27FC236}">
              <a16:creationId xmlns:a16="http://schemas.microsoft.com/office/drawing/2014/main" id="{00000000-0008-0000-0400-0000451A0000}"/>
            </a:ext>
          </a:extLst>
        </xdr:cNvPr>
        <xdr:cNvSpPr txBox="1">
          <a:spLocks noChangeArrowheads="1"/>
        </xdr:cNvSpPr>
      </xdr:nvSpPr>
      <xdr:spPr bwMode="auto">
        <a:xfrm>
          <a:off x="14554200" y="311086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6726" name="Text Box 15">
          <a:extLst>
            <a:ext uri="{FF2B5EF4-FFF2-40B4-BE49-F238E27FC236}">
              <a16:creationId xmlns:a16="http://schemas.microsoft.com/office/drawing/2014/main" id="{00000000-0008-0000-0400-0000461A0000}"/>
            </a:ext>
          </a:extLst>
        </xdr:cNvPr>
        <xdr:cNvSpPr txBox="1">
          <a:spLocks noChangeArrowheads="1"/>
        </xdr:cNvSpPr>
      </xdr:nvSpPr>
      <xdr:spPr bwMode="auto">
        <a:xfrm>
          <a:off x="14582775" y="31108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727" name="Text Box 15">
          <a:extLst>
            <a:ext uri="{FF2B5EF4-FFF2-40B4-BE49-F238E27FC236}">
              <a16:creationId xmlns:a16="http://schemas.microsoft.com/office/drawing/2014/main" id="{00000000-0008-0000-0400-0000471A0000}"/>
            </a:ext>
          </a:extLst>
        </xdr:cNvPr>
        <xdr:cNvSpPr txBox="1">
          <a:spLocks noChangeArrowheads="1"/>
        </xdr:cNvSpPr>
      </xdr:nvSpPr>
      <xdr:spPr bwMode="auto">
        <a:xfrm>
          <a:off x="14554200" y="311086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213632"/>
    <xdr:sp macro="" textlink="">
      <xdr:nvSpPr>
        <xdr:cNvPr id="6728" name="Text Box 15">
          <a:extLst>
            <a:ext uri="{FF2B5EF4-FFF2-40B4-BE49-F238E27FC236}">
              <a16:creationId xmlns:a16="http://schemas.microsoft.com/office/drawing/2014/main" id="{00000000-0008-0000-0400-0000481A0000}"/>
            </a:ext>
          </a:extLst>
        </xdr:cNvPr>
        <xdr:cNvSpPr txBox="1">
          <a:spLocks noChangeArrowheads="1"/>
        </xdr:cNvSpPr>
      </xdr:nvSpPr>
      <xdr:spPr bwMode="auto">
        <a:xfrm>
          <a:off x="14554200" y="31108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729" name="Text Box 15">
          <a:extLst>
            <a:ext uri="{FF2B5EF4-FFF2-40B4-BE49-F238E27FC236}">
              <a16:creationId xmlns:a16="http://schemas.microsoft.com/office/drawing/2014/main" id="{00000000-0008-0000-0400-0000491A0000}"/>
            </a:ext>
          </a:extLst>
        </xdr:cNvPr>
        <xdr:cNvSpPr txBox="1">
          <a:spLocks noChangeArrowheads="1"/>
        </xdr:cNvSpPr>
      </xdr:nvSpPr>
      <xdr:spPr bwMode="auto">
        <a:xfrm>
          <a:off x="14554200" y="321373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0" name="Text Box 16">
          <a:extLst>
            <a:ext uri="{FF2B5EF4-FFF2-40B4-BE49-F238E27FC236}">
              <a16:creationId xmlns:a16="http://schemas.microsoft.com/office/drawing/2014/main" id="{00000000-0008-0000-0400-00004A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1" name="Text Box 17">
          <a:extLst>
            <a:ext uri="{FF2B5EF4-FFF2-40B4-BE49-F238E27FC236}">
              <a16:creationId xmlns:a16="http://schemas.microsoft.com/office/drawing/2014/main" id="{00000000-0008-0000-0400-00004B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2" name="Text Box 18">
          <a:extLst>
            <a:ext uri="{FF2B5EF4-FFF2-40B4-BE49-F238E27FC236}">
              <a16:creationId xmlns:a16="http://schemas.microsoft.com/office/drawing/2014/main" id="{00000000-0008-0000-0400-00004C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3" name="Text Box 19">
          <a:extLst>
            <a:ext uri="{FF2B5EF4-FFF2-40B4-BE49-F238E27FC236}">
              <a16:creationId xmlns:a16="http://schemas.microsoft.com/office/drawing/2014/main" id="{00000000-0008-0000-0400-00004D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4" name="Text Box 16">
          <a:extLst>
            <a:ext uri="{FF2B5EF4-FFF2-40B4-BE49-F238E27FC236}">
              <a16:creationId xmlns:a16="http://schemas.microsoft.com/office/drawing/2014/main" id="{00000000-0008-0000-0400-00004E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5" name="Text Box 17">
          <a:extLst>
            <a:ext uri="{FF2B5EF4-FFF2-40B4-BE49-F238E27FC236}">
              <a16:creationId xmlns:a16="http://schemas.microsoft.com/office/drawing/2014/main" id="{00000000-0008-0000-0400-00004F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36" name="Text Box 18">
          <a:extLst>
            <a:ext uri="{FF2B5EF4-FFF2-40B4-BE49-F238E27FC236}">
              <a16:creationId xmlns:a16="http://schemas.microsoft.com/office/drawing/2014/main" id="{00000000-0008-0000-0400-000050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37" name="Text Box 16">
          <a:extLst>
            <a:ext uri="{FF2B5EF4-FFF2-40B4-BE49-F238E27FC236}">
              <a16:creationId xmlns:a16="http://schemas.microsoft.com/office/drawing/2014/main" id="{00000000-0008-0000-0400-000051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38" name="Text Box 17">
          <a:extLst>
            <a:ext uri="{FF2B5EF4-FFF2-40B4-BE49-F238E27FC236}">
              <a16:creationId xmlns:a16="http://schemas.microsoft.com/office/drawing/2014/main" id="{00000000-0008-0000-0400-000052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39" name="Text Box 18">
          <a:extLst>
            <a:ext uri="{FF2B5EF4-FFF2-40B4-BE49-F238E27FC236}">
              <a16:creationId xmlns:a16="http://schemas.microsoft.com/office/drawing/2014/main" id="{00000000-0008-0000-0400-000053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40" name="Text Box 19">
          <a:extLst>
            <a:ext uri="{FF2B5EF4-FFF2-40B4-BE49-F238E27FC236}">
              <a16:creationId xmlns:a16="http://schemas.microsoft.com/office/drawing/2014/main" id="{00000000-0008-0000-0400-000054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41" name="Text Box 16">
          <a:extLst>
            <a:ext uri="{FF2B5EF4-FFF2-40B4-BE49-F238E27FC236}">
              <a16:creationId xmlns:a16="http://schemas.microsoft.com/office/drawing/2014/main" id="{00000000-0008-0000-0400-000055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42" name="Text Box 17">
          <a:extLst>
            <a:ext uri="{FF2B5EF4-FFF2-40B4-BE49-F238E27FC236}">
              <a16:creationId xmlns:a16="http://schemas.microsoft.com/office/drawing/2014/main" id="{00000000-0008-0000-0400-000056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43" name="Text Box 18">
          <a:extLst>
            <a:ext uri="{FF2B5EF4-FFF2-40B4-BE49-F238E27FC236}">
              <a16:creationId xmlns:a16="http://schemas.microsoft.com/office/drawing/2014/main" id="{00000000-0008-0000-0400-000057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44" name="Text Box 19">
          <a:extLst>
            <a:ext uri="{FF2B5EF4-FFF2-40B4-BE49-F238E27FC236}">
              <a16:creationId xmlns:a16="http://schemas.microsoft.com/office/drawing/2014/main" id="{00000000-0008-0000-0400-000058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45" name="Text Box 16">
          <a:extLst>
            <a:ext uri="{FF2B5EF4-FFF2-40B4-BE49-F238E27FC236}">
              <a16:creationId xmlns:a16="http://schemas.microsoft.com/office/drawing/2014/main" id="{00000000-0008-0000-0400-000059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46" name="Text Box 17">
          <a:extLst>
            <a:ext uri="{FF2B5EF4-FFF2-40B4-BE49-F238E27FC236}">
              <a16:creationId xmlns:a16="http://schemas.microsoft.com/office/drawing/2014/main" id="{00000000-0008-0000-0400-00005A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47" name="Text Box 18">
          <a:extLst>
            <a:ext uri="{FF2B5EF4-FFF2-40B4-BE49-F238E27FC236}">
              <a16:creationId xmlns:a16="http://schemas.microsoft.com/office/drawing/2014/main" id="{00000000-0008-0000-0400-00005B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48" name="Text Box 19">
          <a:extLst>
            <a:ext uri="{FF2B5EF4-FFF2-40B4-BE49-F238E27FC236}">
              <a16:creationId xmlns:a16="http://schemas.microsoft.com/office/drawing/2014/main" id="{00000000-0008-0000-0400-00005C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749" name="Text Box 15">
          <a:extLst>
            <a:ext uri="{FF2B5EF4-FFF2-40B4-BE49-F238E27FC236}">
              <a16:creationId xmlns:a16="http://schemas.microsoft.com/office/drawing/2014/main" id="{00000000-0008-0000-0400-00005D1A0000}"/>
            </a:ext>
          </a:extLst>
        </xdr:cNvPr>
        <xdr:cNvSpPr txBox="1">
          <a:spLocks noChangeArrowheads="1"/>
        </xdr:cNvSpPr>
      </xdr:nvSpPr>
      <xdr:spPr bwMode="auto">
        <a:xfrm>
          <a:off x="14554200" y="34756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750" name="Text Box 15">
          <a:extLst>
            <a:ext uri="{FF2B5EF4-FFF2-40B4-BE49-F238E27FC236}">
              <a16:creationId xmlns:a16="http://schemas.microsoft.com/office/drawing/2014/main" id="{00000000-0008-0000-0400-00005E1A0000}"/>
            </a:ext>
          </a:extLst>
        </xdr:cNvPr>
        <xdr:cNvSpPr txBox="1">
          <a:spLocks noChangeArrowheads="1"/>
        </xdr:cNvSpPr>
      </xdr:nvSpPr>
      <xdr:spPr bwMode="auto">
        <a:xfrm>
          <a:off x="14554200" y="34232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51" name="Text Box 16">
          <a:extLst>
            <a:ext uri="{FF2B5EF4-FFF2-40B4-BE49-F238E27FC236}">
              <a16:creationId xmlns:a16="http://schemas.microsoft.com/office/drawing/2014/main" id="{00000000-0008-0000-0400-00005F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52" name="Text Box 17">
          <a:extLst>
            <a:ext uri="{FF2B5EF4-FFF2-40B4-BE49-F238E27FC236}">
              <a16:creationId xmlns:a16="http://schemas.microsoft.com/office/drawing/2014/main" id="{00000000-0008-0000-0400-000060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753" name="Text Box 18">
          <a:extLst>
            <a:ext uri="{FF2B5EF4-FFF2-40B4-BE49-F238E27FC236}">
              <a16:creationId xmlns:a16="http://schemas.microsoft.com/office/drawing/2014/main" id="{00000000-0008-0000-0400-000061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213632"/>
    <xdr:sp macro="" textlink="">
      <xdr:nvSpPr>
        <xdr:cNvPr id="6754" name="Text Box 15">
          <a:extLst>
            <a:ext uri="{FF2B5EF4-FFF2-40B4-BE49-F238E27FC236}">
              <a16:creationId xmlns:a16="http://schemas.microsoft.com/office/drawing/2014/main" id="{00000000-0008-0000-0400-0000621A0000}"/>
            </a:ext>
          </a:extLst>
        </xdr:cNvPr>
        <xdr:cNvSpPr txBox="1">
          <a:spLocks noChangeArrowheads="1"/>
        </xdr:cNvSpPr>
      </xdr:nvSpPr>
      <xdr:spPr bwMode="auto">
        <a:xfrm>
          <a:off x="14554200" y="34756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55" name="Text Box 16">
          <a:extLst>
            <a:ext uri="{FF2B5EF4-FFF2-40B4-BE49-F238E27FC236}">
              <a16:creationId xmlns:a16="http://schemas.microsoft.com/office/drawing/2014/main" id="{00000000-0008-0000-0400-000063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56" name="Text Box 17">
          <a:extLst>
            <a:ext uri="{FF2B5EF4-FFF2-40B4-BE49-F238E27FC236}">
              <a16:creationId xmlns:a16="http://schemas.microsoft.com/office/drawing/2014/main" id="{00000000-0008-0000-0400-000064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57" name="Text Box 18">
          <a:extLst>
            <a:ext uri="{FF2B5EF4-FFF2-40B4-BE49-F238E27FC236}">
              <a16:creationId xmlns:a16="http://schemas.microsoft.com/office/drawing/2014/main" id="{00000000-0008-0000-0400-000065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58" name="Text Box 19">
          <a:extLst>
            <a:ext uri="{FF2B5EF4-FFF2-40B4-BE49-F238E27FC236}">
              <a16:creationId xmlns:a16="http://schemas.microsoft.com/office/drawing/2014/main" id="{00000000-0008-0000-0400-000066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59" name="Text Box 16">
          <a:extLst>
            <a:ext uri="{FF2B5EF4-FFF2-40B4-BE49-F238E27FC236}">
              <a16:creationId xmlns:a16="http://schemas.microsoft.com/office/drawing/2014/main" id="{00000000-0008-0000-0400-000067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60" name="Text Box 17">
          <a:extLst>
            <a:ext uri="{FF2B5EF4-FFF2-40B4-BE49-F238E27FC236}">
              <a16:creationId xmlns:a16="http://schemas.microsoft.com/office/drawing/2014/main" id="{00000000-0008-0000-0400-000068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61" name="Text Box 18">
          <a:extLst>
            <a:ext uri="{FF2B5EF4-FFF2-40B4-BE49-F238E27FC236}">
              <a16:creationId xmlns:a16="http://schemas.microsoft.com/office/drawing/2014/main" id="{00000000-0008-0000-0400-000069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762" name="Text Box 19">
          <a:extLst>
            <a:ext uri="{FF2B5EF4-FFF2-40B4-BE49-F238E27FC236}">
              <a16:creationId xmlns:a16="http://schemas.microsoft.com/office/drawing/2014/main" id="{00000000-0008-0000-0400-00006A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3" name="Text Box 16">
          <a:extLst>
            <a:ext uri="{FF2B5EF4-FFF2-40B4-BE49-F238E27FC236}">
              <a16:creationId xmlns:a16="http://schemas.microsoft.com/office/drawing/2014/main" id="{00000000-0008-0000-0400-00006B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4" name="Text Box 17">
          <a:extLst>
            <a:ext uri="{FF2B5EF4-FFF2-40B4-BE49-F238E27FC236}">
              <a16:creationId xmlns:a16="http://schemas.microsoft.com/office/drawing/2014/main" id="{00000000-0008-0000-0400-00006C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5" name="Text Box 18">
          <a:extLst>
            <a:ext uri="{FF2B5EF4-FFF2-40B4-BE49-F238E27FC236}">
              <a16:creationId xmlns:a16="http://schemas.microsoft.com/office/drawing/2014/main" id="{00000000-0008-0000-0400-00006D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6" name="Text Box 19">
          <a:extLst>
            <a:ext uri="{FF2B5EF4-FFF2-40B4-BE49-F238E27FC236}">
              <a16:creationId xmlns:a16="http://schemas.microsoft.com/office/drawing/2014/main" id="{00000000-0008-0000-0400-00006E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7" name="Text Box 16">
          <a:extLst>
            <a:ext uri="{FF2B5EF4-FFF2-40B4-BE49-F238E27FC236}">
              <a16:creationId xmlns:a16="http://schemas.microsoft.com/office/drawing/2014/main" id="{00000000-0008-0000-0400-00006F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8" name="Text Box 17">
          <a:extLst>
            <a:ext uri="{FF2B5EF4-FFF2-40B4-BE49-F238E27FC236}">
              <a16:creationId xmlns:a16="http://schemas.microsoft.com/office/drawing/2014/main" id="{00000000-0008-0000-0400-000070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69" name="Text Box 18">
          <a:extLst>
            <a:ext uri="{FF2B5EF4-FFF2-40B4-BE49-F238E27FC236}">
              <a16:creationId xmlns:a16="http://schemas.microsoft.com/office/drawing/2014/main" id="{00000000-0008-0000-0400-000071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0" name="Text Box 16">
          <a:extLst>
            <a:ext uri="{FF2B5EF4-FFF2-40B4-BE49-F238E27FC236}">
              <a16:creationId xmlns:a16="http://schemas.microsoft.com/office/drawing/2014/main" id="{00000000-0008-0000-0400-000072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1" name="Text Box 17">
          <a:extLst>
            <a:ext uri="{FF2B5EF4-FFF2-40B4-BE49-F238E27FC236}">
              <a16:creationId xmlns:a16="http://schemas.microsoft.com/office/drawing/2014/main" id="{00000000-0008-0000-0400-000073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2" name="Text Box 18">
          <a:extLst>
            <a:ext uri="{FF2B5EF4-FFF2-40B4-BE49-F238E27FC236}">
              <a16:creationId xmlns:a16="http://schemas.microsoft.com/office/drawing/2014/main" id="{00000000-0008-0000-0400-000074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3" name="Text Box 19">
          <a:extLst>
            <a:ext uri="{FF2B5EF4-FFF2-40B4-BE49-F238E27FC236}">
              <a16:creationId xmlns:a16="http://schemas.microsoft.com/office/drawing/2014/main" id="{00000000-0008-0000-0400-000075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4" name="Text Box 16">
          <a:extLst>
            <a:ext uri="{FF2B5EF4-FFF2-40B4-BE49-F238E27FC236}">
              <a16:creationId xmlns:a16="http://schemas.microsoft.com/office/drawing/2014/main" id="{00000000-0008-0000-0400-000076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5" name="Text Box 17">
          <a:extLst>
            <a:ext uri="{FF2B5EF4-FFF2-40B4-BE49-F238E27FC236}">
              <a16:creationId xmlns:a16="http://schemas.microsoft.com/office/drawing/2014/main" id="{00000000-0008-0000-0400-000077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6" name="Text Box 18">
          <a:extLst>
            <a:ext uri="{FF2B5EF4-FFF2-40B4-BE49-F238E27FC236}">
              <a16:creationId xmlns:a16="http://schemas.microsoft.com/office/drawing/2014/main" id="{00000000-0008-0000-0400-000078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77" name="Text Box 19">
          <a:extLst>
            <a:ext uri="{FF2B5EF4-FFF2-40B4-BE49-F238E27FC236}">
              <a16:creationId xmlns:a16="http://schemas.microsoft.com/office/drawing/2014/main" id="{00000000-0008-0000-0400-000079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78" name="Text Box 16">
          <a:extLst>
            <a:ext uri="{FF2B5EF4-FFF2-40B4-BE49-F238E27FC236}">
              <a16:creationId xmlns:a16="http://schemas.microsoft.com/office/drawing/2014/main" id="{00000000-0008-0000-0400-00007A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79" name="Text Box 17">
          <a:extLst>
            <a:ext uri="{FF2B5EF4-FFF2-40B4-BE49-F238E27FC236}">
              <a16:creationId xmlns:a16="http://schemas.microsoft.com/office/drawing/2014/main" id="{00000000-0008-0000-0400-00007B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80" name="Text Box 18">
          <a:extLst>
            <a:ext uri="{FF2B5EF4-FFF2-40B4-BE49-F238E27FC236}">
              <a16:creationId xmlns:a16="http://schemas.microsoft.com/office/drawing/2014/main" id="{00000000-0008-0000-0400-00007C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81" name="Text Box 19">
          <a:extLst>
            <a:ext uri="{FF2B5EF4-FFF2-40B4-BE49-F238E27FC236}">
              <a16:creationId xmlns:a16="http://schemas.microsoft.com/office/drawing/2014/main" id="{00000000-0008-0000-0400-00007D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82" name="Text Box 16">
          <a:extLst>
            <a:ext uri="{FF2B5EF4-FFF2-40B4-BE49-F238E27FC236}">
              <a16:creationId xmlns:a16="http://schemas.microsoft.com/office/drawing/2014/main" id="{00000000-0008-0000-0400-00007E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83" name="Text Box 17">
          <a:extLst>
            <a:ext uri="{FF2B5EF4-FFF2-40B4-BE49-F238E27FC236}">
              <a16:creationId xmlns:a16="http://schemas.microsoft.com/office/drawing/2014/main" id="{00000000-0008-0000-0400-00007F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84" name="Text Box 18">
          <a:extLst>
            <a:ext uri="{FF2B5EF4-FFF2-40B4-BE49-F238E27FC236}">
              <a16:creationId xmlns:a16="http://schemas.microsoft.com/office/drawing/2014/main" id="{00000000-0008-0000-0400-000080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85" name="Text Box 16">
          <a:extLst>
            <a:ext uri="{FF2B5EF4-FFF2-40B4-BE49-F238E27FC236}">
              <a16:creationId xmlns:a16="http://schemas.microsoft.com/office/drawing/2014/main" id="{00000000-0008-0000-0400-000081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86" name="Text Box 17">
          <a:extLst>
            <a:ext uri="{FF2B5EF4-FFF2-40B4-BE49-F238E27FC236}">
              <a16:creationId xmlns:a16="http://schemas.microsoft.com/office/drawing/2014/main" id="{00000000-0008-0000-0400-000082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87" name="Text Box 18">
          <a:extLst>
            <a:ext uri="{FF2B5EF4-FFF2-40B4-BE49-F238E27FC236}">
              <a16:creationId xmlns:a16="http://schemas.microsoft.com/office/drawing/2014/main" id="{00000000-0008-0000-0400-000083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88" name="Text Box 19">
          <a:extLst>
            <a:ext uri="{FF2B5EF4-FFF2-40B4-BE49-F238E27FC236}">
              <a16:creationId xmlns:a16="http://schemas.microsoft.com/office/drawing/2014/main" id="{00000000-0008-0000-0400-000084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89" name="Text Box 16">
          <a:extLst>
            <a:ext uri="{FF2B5EF4-FFF2-40B4-BE49-F238E27FC236}">
              <a16:creationId xmlns:a16="http://schemas.microsoft.com/office/drawing/2014/main" id="{00000000-0008-0000-0400-000085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90" name="Text Box 17">
          <a:extLst>
            <a:ext uri="{FF2B5EF4-FFF2-40B4-BE49-F238E27FC236}">
              <a16:creationId xmlns:a16="http://schemas.microsoft.com/office/drawing/2014/main" id="{00000000-0008-0000-0400-000086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791" name="Text Box 18">
          <a:extLst>
            <a:ext uri="{FF2B5EF4-FFF2-40B4-BE49-F238E27FC236}">
              <a16:creationId xmlns:a16="http://schemas.microsoft.com/office/drawing/2014/main" id="{00000000-0008-0000-0400-000087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6792" name="Text Box 15">
          <a:extLst>
            <a:ext uri="{FF2B5EF4-FFF2-40B4-BE49-F238E27FC236}">
              <a16:creationId xmlns:a16="http://schemas.microsoft.com/office/drawing/2014/main" id="{00000000-0008-0000-0400-0000881A0000}"/>
            </a:ext>
          </a:extLst>
        </xdr:cNvPr>
        <xdr:cNvSpPr txBox="1">
          <a:spLocks noChangeArrowheads="1"/>
        </xdr:cNvSpPr>
      </xdr:nvSpPr>
      <xdr:spPr bwMode="auto">
        <a:xfrm>
          <a:off x="14582775" y="32680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93" name="Text Box 16">
          <a:extLst>
            <a:ext uri="{FF2B5EF4-FFF2-40B4-BE49-F238E27FC236}">
              <a16:creationId xmlns:a16="http://schemas.microsoft.com/office/drawing/2014/main" id="{00000000-0008-0000-0400-000089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94" name="Text Box 17">
          <a:extLst>
            <a:ext uri="{FF2B5EF4-FFF2-40B4-BE49-F238E27FC236}">
              <a16:creationId xmlns:a16="http://schemas.microsoft.com/office/drawing/2014/main" id="{00000000-0008-0000-0400-00008A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95" name="Text Box 18">
          <a:extLst>
            <a:ext uri="{FF2B5EF4-FFF2-40B4-BE49-F238E27FC236}">
              <a16:creationId xmlns:a16="http://schemas.microsoft.com/office/drawing/2014/main" id="{00000000-0008-0000-0400-00008B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96" name="Text Box 19">
          <a:extLst>
            <a:ext uri="{FF2B5EF4-FFF2-40B4-BE49-F238E27FC236}">
              <a16:creationId xmlns:a16="http://schemas.microsoft.com/office/drawing/2014/main" id="{00000000-0008-0000-0400-00008C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97" name="Text Box 16">
          <a:extLst>
            <a:ext uri="{FF2B5EF4-FFF2-40B4-BE49-F238E27FC236}">
              <a16:creationId xmlns:a16="http://schemas.microsoft.com/office/drawing/2014/main" id="{00000000-0008-0000-0400-00008D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6798" name="Text Box 17">
          <a:extLst>
            <a:ext uri="{FF2B5EF4-FFF2-40B4-BE49-F238E27FC236}">
              <a16:creationId xmlns:a16="http://schemas.microsoft.com/office/drawing/2014/main" id="{00000000-0008-0000-0400-00008E1A0000}"/>
            </a:ext>
          </a:extLst>
        </xdr:cNvPr>
        <xdr:cNvSpPr txBox="1">
          <a:spLocks noChangeArrowheads="1"/>
        </xdr:cNvSpPr>
      </xdr:nvSpPr>
      <xdr:spPr bwMode="auto">
        <a:xfrm>
          <a:off x="14554200"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0</xdr:rowOff>
    </xdr:from>
    <xdr:ext cx="95250" cy="171450"/>
    <xdr:sp macro="" textlink="">
      <xdr:nvSpPr>
        <xdr:cNvPr id="6799" name="Text Box 18">
          <a:extLst>
            <a:ext uri="{FF2B5EF4-FFF2-40B4-BE49-F238E27FC236}">
              <a16:creationId xmlns:a16="http://schemas.microsoft.com/office/drawing/2014/main" id="{00000000-0008-0000-0400-00008F1A0000}"/>
            </a:ext>
          </a:extLst>
        </xdr:cNvPr>
        <xdr:cNvSpPr txBox="1">
          <a:spLocks noChangeArrowheads="1"/>
        </xdr:cNvSpPr>
      </xdr:nvSpPr>
      <xdr:spPr bwMode="auto">
        <a:xfrm>
          <a:off x="14546262"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800" name="Text Box 16">
          <a:extLst>
            <a:ext uri="{FF2B5EF4-FFF2-40B4-BE49-F238E27FC236}">
              <a16:creationId xmlns:a16="http://schemas.microsoft.com/office/drawing/2014/main" id="{00000000-0008-0000-0400-000090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801" name="Text Box 17">
          <a:extLst>
            <a:ext uri="{FF2B5EF4-FFF2-40B4-BE49-F238E27FC236}">
              <a16:creationId xmlns:a16="http://schemas.microsoft.com/office/drawing/2014/main" id="{00000000-0008-0000-0400-000091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802" name="Text Box 18">
          <a:extLst>
            <a:ext uri="{FF2B5EF4-FFF2-40B4-BE49-F238E27FC236}">
              <a16:creationId xmlns:a16="http://schemas.microsoft.com/office/drawing/2014/main" id="{00000000-0008-0000-0400-000092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803" name="Text Box 19">
          <a:extLst>
            <a:ext uri="{FF2B5EF4-FFF2-40B4-BE49-F238E27FC236}">
              <a16:creationId xmlns:a16="http://schemas.microsoft.com/office/drawing/2014/main" id="{00000000-0008-0000-0400-000093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6804" name="Text Box 16">
          <a:extLst>
            <a:ext uri="{FF2B5EF4-FFF2-40B4-BE49-F238E27FC236}">
              <a16:creationId xmlns:a16="http://schemas.microsoft.com/office/drawing/2014/main" id="{00000000-0008-0000-0400-0000941A0000}"/>
            </a:ext>
          </a:extLst>
        </xdr:cNvPr>
        <xdr:cNvSpPr txBox="1">
          <a:spLocks noChangeArrowheads="1"/>
        </xdr:cNvSpPr>
      </xdr:nvSpPr>
      <xdr:spPr bwMode="auto">
        <a:xfrm>
          <a:off x="17668875" y="32680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6805" name="Text Box 15">
          <a:extLst>
            <a:ext uri="{FF2B5EF4-FFF2-40B4-BE49-F238E27FC236}">
              <a16:creationId xmlns:a16="http://schemas.microsoft.com/office/drawing/2014/main" id="{00000000-0008-0000-0400-0000951A0000}"/>
            </a:ext>
          </a:extLst>
        </xdr:cNvPr>
        <xdr:cNvSpPr txBox="1">
          <a:spLocks noChangeArrowheads="1"/>
        </xdr:cNvSpPr>
      </xdr:nvSpPr>
      <xdr:spPr bwMode="auto">
        <a:xfrm>
          <a:off x="14582775" y="32680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806" name="Text Box 15">
          <a:extLst>
            <a:ext uri="{FF2B5EF4-FFF2-40B4-BE49-F238E27FC236}">
              <a16:creationId xmlns:a16="http://schemas.microsoft.com/office/drawing/2014/main" id="{00000000-0008-0000-0400-0000961A0000}"/>
            </a:ext>
          </a:extLst>
        </xdr:cNvPr>
        <xdr:cNvSpPr txBox="1">
          <a:spLocks noChangeArrowheads="1"/>
        </xdr:cNvSpPr>
      </xdr:nvSpPr>
      <xdr:spPr bwMode="auto">
        <a:xfrm>
          <a:off x="14554200" y="32680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0</xdr:rowOff>
    </xdr:from>
    <xdr:ext cx="95250" cy="213632"/>
    <xdr:sp macro="" textlink="">
      <xdr:nvSpPr>
        <xdr:cNvPr id="6807" name="Text Box 15">
          <a:extLst>
            <a:ext uri="{FF2B5EF4-FFF2-40B4-BE49-F238E27FC236}">
              <a16:creationId xmlns:a16="http://schemas.microsoft.com/office/drawing/2014/main" id="{00000000-0008-0000-0400-0000971A0000}"/>
            </a:ext>
          </a:extLst>
        </xdr:cNvPr>
        <xdr:cNvSpPr txBox="1">
          <a:spLocks noChangeArrowheads="1"/>
        </xdr:cNvSpPr>
      </xdr:nvSpPr>
      <xdr:spPr bwMode="auto">
        <a:xfrm>
          <a:off x="14582775" y="32680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08" name="Text Box 16">
          <a:extLst>
            <a:ext uri="{FF2B5EF4-FFF2-40B4-BE49-F238E27FC236}">
              <a16:creationId xmlns:a16="http://schemas.microsoft.com/office/drawing/2014/main" id="{00000000-0008-0000-0400-000098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09" name="Text Box 17">
          <a:extLst>
            <a:ext uri="{FF2B5EF4-FFF2-40B4-BE49-F238E27FC236}">
              <a16:creationId xmlns:a16="http://schemas.microsoft.com/office/drawing/2014/main" id="{00000000-0008-0000-0400-000099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10" name="Text Box 18">
          <a:extLst>
            <a:ext uri="{FF2B5EF4-FFF2-40B4-BE49-F238E27FC236}">
              <a16:creationId xmlns:a16="http://schemas.microsoft.com/office/drawing/2014/main" id="{00000000-0008-0000-0400-00009A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11" name="Text Box 19">
          <a:extLst>
            <a:ext uri="{FF2B5EF4-FFF2-40B4-BE49-F238E27FC236}">
              <a16:creationId xmlns:a16="http://schemas.microsoft.com/office/drawing/2014/main" id="{00000000-0008-0000-0400-00009B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12" name="Text Box 16">
          <a:extLst>
            <a:ext uri="{FF2B5EF4-FFF2-40B4-BE49-F238E27FC236}">
              <a16:creationId xmlns:a16="http://schemas.microsoft.com/office/drawing/2014/main" id="{00000000-0008-0000-0400-00009C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13" name="Text Box 17">
          <a:extLst>
            <a:ext uri="{FF2B5EF4-FFF2-40B4-BE49-F238E27FC236}">
              <a16:creationId xmlns:a16="http://schemas.microsoft.com/office/drawing/2014/main" id="{00000000-0008-0000-0400-00009D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14" name="Text Box 18">
          <a:extLst>
            <a:ext uri="{FF2B5EF4-FFF2-40B4-BE49-F238E27FC236}">
              <a16:creationId xmlns:a16="http://schemas.microsoft.com/office/drawing/2014/main" id="{00000000-0008-0000-0400-00009E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15" name="Text Box 16">
          <a:extLst>
            <a:ext uri="{FF2B5EF4-FFF2-40B4-BE49-F238E27FC236}">
              <a16:creationId xmlns:a16="http://schemas.microsoft.com/office/drawing/2014/main" id="{00000000-0008-0000-0400-00009F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16" name="Text Box 17">
          <a:extLst>
            <a:ext uri="{FF2B5EF4-FFF2-40B4-BE49-F238E27FC236}">
              <a16:creationId xmlns:a16="http://schemas.microsoft.com/office/drawing/2014/main" id="{00000000-0008-0000-0400-0000A0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17" name="Text Box 18">
          <a:extLst>
            <a:ext uri="{FF2B5EF4-FFF2-40B4-BE49-F238E27FC236}">
              <a16:creationId xmlns:a16="http://schemas.microsoft.com/office/drawing/2014/main" id="{00000000-0008-0000-0400-0000A1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18" name="Text Box 19">
          <a:extLst>
            <a:ext uri="{FF2B5EF4-FFF2-40B4-BE49-F238E27FC236}">
              <a16:creationId xmlns:a16="http://schemas.microsoft.com/office/drawing/2014/main" id="{00000000-0008-0000-0400-0000A2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19" name="Text Box 16">
          <a:extLst>
            <a:ext uri="{FF2B5EF4-FFF2-40B4-BE49-F238E27FC236}">
              <a16:creationId xmlns:a16="http://schemas.microsoft.com/office/drawing/2014/main" id="{00000000-0008-0000-0400-0000A3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20" name="Text Box 17">
          <a:extLst>
            <a:ext uri="{FF2B5EF4-FFF2-40B4-BE49-F238E27FC236}">
              <a16:creationId xmlns:a16="http://schemas.microsoft.com/office/drawing/2014/main" id="{00000000-0008-0000-0400-0000A4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21" name="Text Box 18">
          <a:extLst>
            <a:ext uri="{FF2B5EF4-FFF2-40B4-BE49-F238E27FC236}">
              <a16:creationId xmlns:a16="http://schemas.microsoft.com/office/drawing/2014/main" id="{00000000-0008-0000-0400-0000A5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22" name="Text Box 19">
          <a:extLst>
            <a:ext uri="{FF2B5EF4-FFF2-40B4-BE49-F238E27FC236}">
              <a16:creationId xmlns:a16="http://schemas.microsoft.com/office/drawing/2014/main" id="{00000000-0008-0000-0400-0000A6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442269"/>
    <xdr:sp macro="" textlink="">
      <xdr:nvSpPr>
        <xdr:cNvPr id="6823" name="Text Box 15">
          <a:extLst>
            <a:ext uri="{FF2B5EF4-FFF2-40B4-BE49-F238E27FC236}">
              <a16:creationId xmlns:a16="http://schemas.microsoft.com/office/drawing/2014/main" id="{00000000-0008-0000-0400-0000A71A0000}"/>
            </a:ext>
          </a:extLst>
        </xdr:cNvPr>
        <xdr:cNvSpPr txBox="1">
          <a:spLocks noChangeArrowheads="1"/>
        </xdr:cNvSpPr>
      </xdr:nvSpPr>
      <xdr:spPr bwMode="auto">
        <a:xfrm>
          <a:off x="14554200" y="326802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213632"/>
    <xdr:sp macro="" textlink="">
      <xdr:nvSpPr>
        <xdr:cNvPr id="6824" name="Text Box 15">
          <a:extLst>
            <a:ext uri="{FF2B5EF4-FFF2-40B4-BE49-F238E27FC236}">
              <a16:creationId xmlns:a16="http://schemas.microsoft.com/office/drawing/2014/main" id="{00000000-0008-0000-0400-0000A81A0000}"/>
            </a:ext>
          </a:extLst>
        </xdr:cNvPr>
        <xdr:cNvSpPr txBox="1">
          <a:spLocks noChangeArrowheads="1"/>
        </xdr:cNvSpPr>
      </xdr:nvSpPr>
      <xdr:spPr bwMode="auto">
        <a:xfrm>
          <a:off x="14554200" y="32680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25" name="Text Box 16">
          <a:extLst>
            <a:ext uri="{FF2B5EF4-FFF2-40B4-BE49-F238E27FC236}">
              <a16:creationId xmlns:a16="http://schemas.microsoft.com/office/drawing/2014/main" id="{00000000-0008-0000-0400-0000A9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26" name="Text Box 17">
          <a:extLst>
            <a:ext uri="{FF2B5EF4-FFF2-40B4-BE49-F238E27FC236}">
              <a16:creationId xmlns:a16="http://schemas.microsoft.com/office/drawing/2014/main" id="{00000000-0008-0000-0400-0000AA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27" name="Text Box 18">
          <a:extLst>
            <a:ext uri="{FF2B5EF4-FFF2-40B4-BE49-F238E27FC236}">
              <a16:creationId xmlns:a16="http://schemas.microsoft.com/office/drawing/2014/main" id="{00000000-0008-0000-0400-0000AB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28" name="Text Box 19">
          <a:extLst>
            <a:ext uri="{FF2B5EF4-FFF2-40B4-BE49-F238E27FC236}">
              <a16:creationId xmlns:a16="http://schemas.microsoft.com/office/drawing/2014/main" id="{00000000-0008-0000-0400-0000AC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35</xdr:row>
      <xdr:rowOff>504825</xdr:rowOff>
    </xdr:from>
    <xdr:ext cx="95250" cy="442269"/>
    <xdr:sp macro="" textlink="">
      <xdr:nvSpPr>
        <xdr:cNvPr id="6829" name="Text Box 15">
          <a:extLst>
            <a:ext uri="{FF2B5EF4-FFF2-40B4-BE49-F238E27FC236}">
              <a16:creationId xmlns:a16="http://schemas.microsoft.com/office/drawing/2014/main" id="{00000000-0008-0000-0400-0000AD1A0000}"/>
            </a:ext>
          </a:extLst>
        </xdr:cNvPr>
        <xdr:cNvSpPr txBox="1">
          <a:spLocks noChangeArrowheads="1"/>
        </xdr:cNvSpPr>
      </xdr:nvSpPr>
      <xdr:spPr bwMode="auto">
        <a:xfrm>
          <a:off x="14554200" y="33708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30" name="Text Box 16">
          <a:extLst>
            <a:ext uri="{FF2B5EF4-FFF2-40B4-BE49-F238E27FC236}">
              <a16:creationId xmlns:a16="http://schemas.microsoft.com/office/drawing/2014/main" id="{00000000-0008-0000-0400-0000AE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31" name="Text Box 17">
          <a:extLst>
            <a:ext uri="{FF2B5EF4-FFF2-40B4-BE49-F238E27FC236}">
              <a16:creationId xmlns:a16="http://schemas.microsoft.com/office/drawing/2014/main" id="{00000000-0008-0000-0400-0000AF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32" name="Text Box 18">
          <a:extLst>
            <a:ext uri="{FF2B5EF4-FFF2-40B4-BE49-F238E27FC236}">
              <a16:creationId xmlns:a16="http://schemas.microsoft.com/office/drawing/2014/main" id="{00000000-0008-0000-0400-0000B0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3" name="Text Box 16">
          <a:extLst>
            <a:ext uri="{FF2B5EF4-FFF2-40B4-BE49-F238E27FC236}">
              <a16:creationId xmlns:a16="http://schemas.microsoft.com/office/drawing/2014/main" id="{00000000-0008-0000-0400-0000B1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4" name="Text Box 17">
          <a:extLst>
            <a:ext uri="{FF2B5EF4-FFF2-40B4-BE49-F238E27FC236}">
              <a16:creationId xmlns:a16="http://schemas.microsoft.com/office/drawing/2014/main" id="{00000000-0008-0000-0400-0000B2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5" name="Text Box 18">
          <a:extLst>
            <a:ext uri="{FF2B5EF4-FFF2-40B4-BE49-F238E27FC236}">
              <a16:creationId xmlns:a16="http://schemas.microsoft.com/office/drawing/2014/main" id="{00000000-0008-0000-0400-0000B3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6" name="Text Box 19">
          <a:extLst>
            <a:ext uri="{FF2B5EF4-FFF2-40B4-BE49-F238E27FC236}">
              <a16:creationId xmlns:a16="http://schemas.microsoft.com/office/drawing/2014/main" id="{00000000-0008-0000-0400-0000B4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7" name="Text Box 16">
          <a:extLst>
            <a:ext uri="{FF2B5EF4-FFF2-40B4-BE49-F238E27FC236}">
              <a16:creationId xmlns:a16="http://schemas.microsoft.com/office/drawing/2014/main" id="{00000000-0008-0000-0400-0000B5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8" name="Text Box 17">
          <a:extLst>
            <a:ext uri="{FF2B5EF4-FFF2-40B4-BE49-F238E27FC236}">
              <a16:creationId xmlns:a16="http://schemas.microsoft.com/office/drawing/2014/main" id="{00000000-0008-0000-0400-0000B6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39" name="Text Box 18">
          <a:extLst>
            <a:ext uri="{FF2B5EF4-FFF2-40B4-BE49-F238E27FC236}">
              <a16:creationId xmlns:a16="http://schemas.microsoft.com/office/drawing/2014/main" id="{00000000-0008-0000-0400-0000B7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36</xdr:row>
      <xdr:rowOff>0</xdr:rowOff>
    </xdr:from>
    <xdr:ext cx="95250" cy="213632"/>
    <xdr:sp macro="" textlink="">
      <xdr:nvSpPr>
        <xdr:cNvPr id="6840" name="Text Box 15">
          <a:extLst>
            <a:ext uri="{FF2B5EF4-FFF2-40B4-BE49-F238E27FC236}">
              <a16:creationId xmlns:a16="http://schemas.microsoft.com/office/drawing/2014/main" id="{00000000-0008-0000-0400-0000B81A0000}"/>
            </a:ext>
          </a:extLst>
        </xdr:cNvPr>
        <xdr:cNvSpPr txBox="1">
          <a:spLocks noChangeArrowheads="1"/>
        </xdr:cNvSpPr>
      </xdr:nvSpPr>
      <xdr:spPr bwMode="auto">
        <a:xfrm>
          <a:off x="14582775" y="344222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41" name="Text Box 16">
          <a:extLst>
            <a:ext uri="{FF2B5EF4-FFF2-40B4-BE49-F238E27FC236}">
              <a16:creationId xmlns:a16="http://schemas.microsoft.com/office/drawing/2014/main" id="{00000000-0008-0000-0400-0000B9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42" name="Text Box 17">
          <a:extLst>
            <a:ext uri="{FF2B5EF4-FFF2-40B4-BE49-F238E27FC236}">
              <a16:creationId xmlns:a16="http://schemas.microsoft.com/office/drawing/2014/main" id="{00000000-0008-0000-0400-0000BA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43" name="Text Box 18">
          <a:extLst>
            <a:ext uri="{FF2B5EF4-FFF2-40B4-BE49-F238E27FC236}">
              <a16:creationId xmlns:a16="http://schemas.microsoft.com/office/drawing/2014/main" id="{00000000-0008-0000-0400-0000BB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44" name="Text Box 19">
          <a:extLst>
            <a:ext uri="{FF2B5EF4-FFF2-40B4-BE49-F238E27FC236}">
              <a16:creationId xmlns:a16="http://schemas.microsoft.com/office/drawing/2014/main" id="{00000000-0008-0000-0400-0000BC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45" name="Text Box 16">
          <a:extLst>
            <a:ext uri="{FF2B5EF4-FFF2-40B4-BE49-F238E27FC236}">
              <a16:creationId xmlns:a16="http://schemas.microsoft.com/office/drawing/2014/main" id="{00000000-0008-0000-0400-0000BD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171450"/>
    <xdr:sp macro="" textlink="">
      <xdr:nvSpPr>
        <xdr:cNvPr id="6846" name="Text Box 17">
          <a:extLst>
            <a:ext uri="{FF2B5EF4-FFF2-40B4-BE49-F238E27FC236}">
              <a16:creationId xmlns:a16="http://schemas.microsoft.com/office/drawing/2014/main" id="{00000000-0008-0000-0400-0000BE1A0000}"/>
            </a:ext>
          </a:extLst>
        </xdr:cNvPr>
        <xdr:cNvSpPr txBox="1">
          <a:spLocks noChangeArrowheads="1"/>
        </xdr:cNvSpPr>
      </xdr:nvSpPr>
      <xdr:spPr bwMode="auto">
        <a:xfrm>
          <a:off x="14554200"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36</xdr:row>
      <xdr:rowOff>0</xdr:rowOff>
    </xdr:from>
    <xdr:ext cx="95250" cy="171450"/>
    <xdr:sp macro="" textlink="">
      <xdr:nvSpPr>
        <xdr:cNvPr id="6847" name="Text Box 18">
          <a:extLst>
            <a:ext uri="{FF2B5EF4-FFF2-40B4-BE49-F238E27FC236}">
              <a16:creationId xmlns:a16="http://schemas.microsoft.com/office/drawing/2014/main" id="{00000000-0008-0000-0400-0000BF1A0000}"/>
            </a:ext>
          </a:extLst>
        </xdr:cNvPr>
        <xdr:cNvSpPr txBox="1">
          <a:spLocks noChangeArrowheads="1"/>
        </xdr:cNvSpPr>
      </xdr:nvSpPr>
      <xdr:spPr bwMode="auto">
        <a:xfrm>
          <a:off x="14546262" y="342677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48" name="Text Box 16">
          <a:extLst>
            <a:ext uri="{FF2B5EF4-FFF2-40B4-BE49-F238E27FC236}">
              <a16:creationId xmlns:a16="http://schemas.microsoft.com/office/drawing/2014/main" id="{00000000-0008-0000-0400-0000C0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49" name="Text Box 17">
          <a:extLst>
            <a:ext uri="{FF2B5EF4-FFF2-40B4-BE49-F238E27FC236}">
              <a16:creationId xmlns:a16="http://schemas.microsoft.com/office/drawing/2014/main" id="{00000000-0008-0000-0400-0000C1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50" name="Text Box 18">
          <a:extLst>
            <a:ext uri="{FF2B5EF4-FFF2-40B4-BE49-F238E27FC236}">
              <a16:creationId xmlns:a16="http://schemas.microsoft.com/office/drawing/2014/main" id="{00000000-0008-0000-0400-0000C2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51" name="Text Box 19">
          <a:extLst>
            <a:ext uri="{FF2B5EF4-FFF2-40B4-BE49-F238E27FC236}">
              <a16:creationId xmlns:a16="http://schemas.microsoft.com/office/drawing/2014/main" id="{00000000-0008-0000-0400-0000C3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36</xdr:row>
      <xdr:rowOff>0</xdr:rowOff>
    </xdr:from>
    <xdr:ext cx="95250" cy="171450"/>
    <xdr:sp macro="" textlink="">
      <xdr:nvSpPr>
        <xdr:cNvPr id="6852" name="Text Box 16">
          <a:extLst>
            <a:ext uri="{FF2B5EF4-FFF2-40B4-BE49-F238E27FC236}">
              <a16:creationId xmlns:a16="http://schemas.microsoft.com/office/drawing/2014/main" id="{00000000-0008-0000-0400-0000C41A0000}"/>
            </a:ext>
          </a:extLst>
        </xdr:cNvPr>
        <xdr:cNvSpPr txBox="1">
          <a:spLocks noChangeArrowheads="1"/>
        </xdr:cNvSpPr>
      </xdr:nvSpPr>
      <xdr:spPr bwMode="auto">
        <a:xfrm>
          <a:off x="17668875" y="34251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36</xdr:row>
      <xdr:rowOff>0</xdr:rowOff>
    </xdr:from>
    <xdr:ext cx="95250" cy="213632"/>
    <xdr:sp macro="" textlink="">
      <xdr:nvSpPr>
        <xdr:cNvPr id="6853" name="Text Box 15">
          <a:extLst>
            <a:ext uri="{FF2B5EF4-FFF2-40B4-BE49-F238E27FC236}">
              <a16:creationId xmlns:a16="http://schemas.microsoft.com/office/drawing/2014/main" id="{00000000-0008-0000-0400-0000C51A0000}"/>
            </a:ext>
          </a:extLst>
        </xdr:cNvPr>
        <xdr:cNvSpPr txBox="1">
          <a:spLocks noChangeArrowheads="1"/>
        </xdr:cNvSpPr>
      </xdr:nvSpPr>
      <xdr:spPr bwMode="auto">
        <a:xfrm>
          <a:off x="14582775" y="344222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854" name="Text Box 15">
          <a:extLst>
            <a:ext uri="{FF2B5EF4-FFF2-40B4-BE49-F238E27FC236}">
              <a16:creationId xmlns:a16="http://schemas.microsoft.com/office/drawing/2014/main" id="{00000000-0008-0000-0400-0000C61A0000}"/>
            </a:ext>
          </a:extLst>
        </xdr:cNvPr>
        <xdr:cNvSpPr txBox="1">
          <a:spLocks noChangeArrowheads="1"/>
        </xdr:cNvSpPr>
      </xdr:nvSpPr>
      <xdr:spPr bwMode="auto">
        <a:xfrm>
          <a:off x="14554200" y="34756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36</xdr:row>
      <xdr:rowOff>0</xdr:rowOff>
    </xdr:from>
    <xdr:ext cx="95250" cy="213632"/>
    <xdr:sp macro="" textlink="">
      <xdr:nvSpPr>
        <xdr:cNvPr id="6855" name="Text Box 15">
          <a:extLst>
            <a:ext uri="{FF2B5EF4-FFF2-40B4-BE49-F238E27FC236}">
              <a16:creationId xmlns:a16="http://schemas.microsoft.com/office/drawing/2014/main" id="{00000000-0008-0000-0400-0000C71A0000}"/>
            </a:ext>
          </a:extLst>
        </xdr:cNvPr>
        <xdr:cNvSpPr txBox="1">
          <a:spLocks noChangeArrowheads="1"/>
        </xdr:cNvSpPr>
      </xdr:nvSpPr>
      <xdr:spPr bwMode="auto">
        <a:xfrm>
          <a:off x="14582775" y="3442229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856" name="Text Box 15">
          <a:extLst>
            <a:ext uri="{FF2B5EF4-FFF2-40B4-BE49-F238E27FC236}">
              <a16:creationId xmlns:a16="http://schemas.microsoft.com/office/drawing/2014/main" id="{00000000-0008-0000-0400-0000C81A0000}"/>
            </a:ext>
          </a:extLst>
        </xdr:cNvPr>
        <xdr:cNvSpPr txBox="1">
          <a:spLocks noChangeArrowheads="1"/>
        </xdr:cNvSpPr>
      </xdr:nvSpPr>
      <xdr:spPr bwMode="auto">
        <a:xfrm>
          <a:off x="14554200" y="34756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213632"/>
    <xdr:sp macro="" textlink="">
      <xdr:nvSpPr>
        <xdr:cNvPr id="6857" name="Text Box 15">
          <a:extLst>
            <a:ext uri="{FF2B5EF4-FFF2-40B4-BE49-F238E27FC236}">
              <a16:creationId xmlns:a16="http://schemas.microsoft.com/office/drawing/2014/main" id="{00000000-0008-0000-0400-0000C91A0000}"/>
            </a:ext>
          </a:extLst>
        </xdr:cNvPr>
        <xdr:cNvSpPr txBox="1">
          <a:spLocks noChangeArrowheads="1"/>
        </xdr:cNvSpPr>
      </xdr:nvSpPr>
      <xdr:spPr bwMode="auto">
        <a:xfrm>
          <a:off x="14554200" y="34756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858" name="Text Box 15">
          <a:extLst>
            <a:ext uri="{FF2B5EF4-FFF2-40B4-BE49-F238E27FC236}">
              <a16:creationId xmlns:a16="http://schemas.microsoft.com/office/drawing/2014/main" id="{00000000-0008-0000-0400-0000CA1A0000}"/>
            </a:ext>
          </a:extLst>
        </xdr:cNvPr>
        <xdr:cNvSpPr txBox="1">
          <a:spLocks noChangeArrowheads="1"/>
        </xdr:cNvSpPr>
      </xdr:nvSpPr>
      <xdr:spPr bwMode="auto">
        <a:xfrm>
          <a:off x="14554200" y="34756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213632"/>
    <xdr:sp macro="" textlink="">
      <xdr:nvSpPr>
        <xdr:cNvPr id="6859" name="Text Box 15">
          <a:extLst>
            <a:ext uri="{FF2B5EF4-FFF2-40B4-BE49-F238E27FC236}">
              <a16:creationId xmlns:a16="http://schemas.microsoft.com/office/drawing/2014/main" id="{00000000-0008-0000-0400-0000CB1A0000}"/>
            </a:ext>
          </a:extLst>
        </xdr:cNvPr>
        <xdr:cNvSpPr txBox="1">
          <a:spLocks noChangeArrowheads="1"/>
        </xdr:cNvSpPr>
      </xdr:nvSpPr>
      <xdr:spPr bwMode="auto">
        <a:xfrm>
          <a:off x="14554200" y="34756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6860" name="Text Box 15">
          <a:extLst>
            <a:ext uri="{FF2B5EF4-FFF2-40B4-BE49-F238E27FC236}">
              <a16:creationId xmlns:a16="http://schemas.microsoft.com/office/drawing/2014/main" id="{00000000-0008-0000-0400-0000CC1A0000}"/>
            </a:ext>
          </a:extLst>
        </xdr:cNvPr>
        <xdr:cNvSpPr txBox="1">
          <a:spLocks noChangeArrowheads="1"/>
        </xdr:cNvSpPr>
      </xdr:nvSpPr>
      <xdr:spPr bwMode="auto">
        <a:xfrm>
          <a:off x="14554200" y="363283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861" name="Text Box 15">
          <a:extLst>
            <a:ext uri="{FF2B5EF4-FFF2-40B4-BE49-F238E27FC236}">
              <a16:creationId xmlns:a16="http://schemas.microsoft.com/office/drawing/2014/main" id="{00000000-0008-0000-0400-0000CD1A0000}"/>
            </a:ext>
          </a:extLst>
        </xdr:cNvPr>
        <xdr:cNvSpPr txBox="1">
          <a:spLocks noChangeArrowheads="1"/>
        </xdr:cNvSpPr>
      </xdr:nvSpPr>
      <xdr:spPr bwMode="auto">
        <a:xfrm>
          <a:off x="14554200" y="34756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442269"/>
    <xdr:sp macro="" textlink="">
      <xdr:nvSpPr>
        <xdr:cNvPr id="6862" name="Text Box 15">
          <a:extLst>
            <a:ext uri="{FF2B5EF4-FFF2-40B4-BE49-F238E27FC236}">
              <a16:creationId xmlns:a16="http://schemas.microsoft.com/office/drawing/2014/main" id="{00000000-0008-0000-0400-0000CE1A0000}"/>
            </a:ext>
          </a:extLst>
        </xdr:cNvPr>
        <xdr:cNvSpPr txBox="1">
          <a:spLocks noChangeArrowheads="1"/>
        </xdr:cNvSpPr>
      </xdr:nvSpPr>
      <xdr:spPr bwMode="auto">
        <a:xfrm>
          <a:off x="14554200" y="34756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0</xdr:rowOff>
    </xdr:from>
    <xdr:ext cx="95250" cy="213632"/>
    <xdr:sp macro="" textlink="">
      <xdr:nvSpPr>
        <xdr:cNvPr id="6863" name="Text Box 15">
          <a:extLst>
            <a:ext uri="{FF2B5EF4-FFF2-40B4-BE49-F238E27FC236}">
              <a16:creationId xmlns:a16="http://schemas.microsoft.com/office/drawing/2014/main" id="{00000000-0008-0000-0400-0000CF1A0000}"/>
            </a:ext>
          </a:extLst>
        </xdr:cNvPr>
        <xdr:cNvSpPr txBox="1">
          <a:spLocks noChangeArrowheads="1"/>
        </xdr:cNvSpPr>
      </xdr:nvSpPr>
      <xdr:spPr bwMode="auto">
        <a:xfrm>
          <a:off x="14554200" y="34756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6864" name="Text Box 15">
          <a:extLst>
            <a:ext uri="{FF2B5EF4-FFF2-40B4-BE49-F238E27FC236}">
              <a16:creationId xmlns:a16="http://schemas.microsoft.com/office/drawing/2014/main" id="{00000000-0008-0000-0400-0000D01A0000}"/>
            </a:ext>
          </a:extLst>
        </xdr:cNvPr>
        <xdr:cNvSpPr txBox="1">
          <a:spLocks noChangeArrowheads="1"/>
        </xdr:cNvSpPr>
      </xdr:nvSpPr>
      <xdr:spPr bwMode="auto">
        <a:xfrm>
          <a:off x="14554200" y="35804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65" name="Text Box 16">
          <a:extLst>
            <a:ext uri="{FF2B5EF4-FFF2-40B4-BE49-F238E27FC236}">
              <a16:creationId xmlns:a16="http://schemas.microsoft.com/office/drawing/2014/main" id="{00000000-0008-0000-0400-0000D1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66" name="Text Box 17">
          <a:extLst>
            <a:ext uri="{FF2B5EF4-FFF2-40B4-BE49-F238E27FC236}">
              <a16:creationId xmlns:a16="http://schemas.microsoft.com/office/drawing/2014/main" id="{00000000-0008-0000-0400-0000D2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67" name="Text Box 18">
          <a:extLst>
            <a:ext uri="{FF2B5EF4-FFF2-40B4-BE49-F238E27FC236}">
              <a16:creationId xmlns:a16="http://schemas.microsoft.com/office/drawing/2014/main" id="{00000000-0008-0000-0400-0000D3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68" name="Text Box 19">
          <a:extLst>
            <a:ext uri="{FF2B5EF4-FFF2-40B4-BE49-F238E27FC236}">
              <a16:creationId xmlns:a16="http://schemas.microsoft.com/office/drawing/2014/main" id="{00000000-0008-0000-0400-0000D4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6869" name="Text Box 15">
          <a:extLst>
            <a:ext uri="{FF2B5EF4-FFF2-40B4-BE49-F238E27FC236}">
              <a16:creationId xmlns:a16="http://schemas.microsoft.com/office/drawing/2014/main" id="{00000000-0008-0000-0400-0000D51A0000}"/>
            </a:ext>
          </a:extLst>
        </xdr:cNvPr>
        <xdr:cNvSpPr txBox="1">
          <a:spLocks noChangeArrowheads="1"/>
        </xdr:cNvSpPr>
      </xdr:nvSpPr>
      <xdr:spPr bwMode="auto">
        <a:xfrm>
          <a:off x="14554200" y="363283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70" name="Text Box 16">
          <a:extLst>
            <a:ext uri="{FF2B5EF4-FFF2-40B4-BE49-F238E27FC236}">
              <a16:creationId xmlns:a16="http://schemas.microsoft.com/office/drawing/2014/main" id="{00000000-0008-0000-0400-0000D6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71" name="Text Box 17">
          <a:extLst>
            <a:ext uri="{FF2B5EF4-FFF2-40B4-BE49-F238E27FC236}">
              <a16:creationId xmlns:a16="http://schemas.microsoft.com/office/drawing/2014/main" id="{00000000-0008-0000-0400-0000D7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72" name="Text Box 18">
          <a:extLst>
            <a:ext uri="{FF2B5EF4-FFF2-40B4-BE49-F238E27FC236}">
              <a16:creationId xmlns:a16="http://schemas.microsoft.com/office/drawing/2014/main" id="{00000000-0008-0000-0400-0000D8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3" name="Text Box 16">
          <a:extLst>
            <a:ext uri="{FF2B5EF4-FFF2-40B4-BE49-F238E27FC236}">
              <a16:creationId xmlns:a16="http://schemas.microsoft.com/office/drawing/2014/main" id="{00000000-0008-0000-0400-0000D9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4" name="Text Box 17">
          <a:extLst>
            <a:ext uri="{FF2B5EF4-FFF2-40B4-BE49-F238E27FC236}">
              <a16:creationId xmlns:a16="http://schemas.microsoft.com/office/drawing/2014/main" id="{00000000-0008-0000-0400-0000DA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5" name="Text Box 18">
          <a:extLst>
            <a:ext uri="{FF2B5EF4-FFF2-40B4-BE49-F238E27FC236}">
              <a16:creationId xmlns:a16="http://schemas.microsoft.com/office/drawing/2014/main" id="{00000000-0008-0000-0400-0000DB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6" name="Text Box 19">
          <a:extLst>
            <a:ext uri="{FF2B5EF4-FFF2-40B4-BE49-F238E27FC236}">
              <a16:creationId xmlns:a16="http://schemas.microsoft.com/office/drawing/2014/main" id="{00000000-0008-0000-0400-0000DC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7" name="Text Box 16">
          <a:extLst>
            <a:ext uri="{FF2B5EF4-FFF2-40B4-BE49-F238E27FC236}">
              <a16:creationId xmlns:a16="http://schemas.microsoft.com/office/drawing/2014/main" id="{00000000-0008-0000-0400-0000DD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8" name="Text Box 17">
          <a:extLst>
            <a:ext uri="{FF2B5EF4-FFF2-40B4-BE49-F238E27FC236}">
              <a16:creationId xmlns:a16="http://schemas.microsoft.com/office/drawing/2014/main" id="{00000000-0008-0000-0400-0000DE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79" name="Text Box 18">
          <a:extLst>
            <a:ext uri="{FF2B5EF4-FFF2-40B4-BE49-F238E27FC236}">
              <a16:creationId xmlns:a16="http://schemas.microsoft.com/office/drawing/2014/main" id="{00000000-0008-0000-0400-0000DF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880" name="Text Box 19">
          <a:extLst>
            <a:ext uri="{FF2B5EF4-FFF2-40B4-BE49-F238E27FC236}">
              <a16:creationId xmlns:a16="http://schemas.microsoft.com/office/drawing/2014/main" id="{00000000-0008-0000-0400-0000E0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442269"/>
    <xdr:sp macro="" textlink="">
      <xdr:nvSpPr>
        <xdr:cNvPr id="6881" name="Text Box 15">
          <a:extLst>
            <a:ext uri="{FF2B5EF4-FFF2-40B4-BE49-F238E27FC236}">
              <a16:creationId xmlns:a16="http://schemas.microsoft.com/office/drawing/2014/main" id="{00000000-0008-0000-0400-0000E11A0000}"/>
            </a:ext>
          </a:extLst>
        </xdr:cNvPr>
        <xdr:cNvSpPr txBox="1">
          <a:spLocks noChangeArrowheads="1"/>
        </xdr:cNvSpPr>
      </xdr:nvSpPr>
      <xdr:spPr bwMode="auto">
        <a:xfrm>
          <a:off x="14554200" y="3634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213632"/>
    <xdr:sp macro="" textlink="">
      <xdr:nvSpPr>
        <xdr:cNvPr id="6882" name="Text Box 15">
          <a:extLst>
            <a:ext uri="{FF2B5EF4-FFF2-40B4-BE49-F238E27FC236}">
              <a16:creationId xmlns:a16="http://schemas.microsoft.com/office/drawing/2014/main" id="{00000000-0008-0000-0400-0000E21A0000}"/>
            </a:ext>
          </a:extLst>
        </xdr:cNvPr>
        <xdr:cNvSpPr txBox="1">
          <a:spLocks noChangeArrowheads="1"/>
        </xdr:cNvSpPr>
      </xdr:nvSpPr>
      <xdr:spPr bwMode="auto">
        <a:xfrm>
          <a:off x="14554200" y="36347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83" name="Text Box 16">
          <a:extLst>
            <a:ext uri="{FF2B5EF4-FFF2-40B4-BE49-F238E27FC236}">
              <a16:creationId xmlns:a16="http://schemas.microsoft.com/office/drawing/2014/main" id="{00000000-0008-0000-0400-0000E3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84" name="Text Box 17">
          <a:extLst>
            <a:ext uri="{FF2B5EF4-FFF2-40B4-BE49-F238E27FC236}">
              <a16:creationId xmlns:a16="http://schemas.microsoft.com/office/drawing/2014/main" id="{00000000-0008-0000-0400-0000E4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85" name="Text Box 18">
          <a:extLst>
            <a:ext uri="{FF2B5EF4-FFF2-40B4-BE49-F238E27FC236}">
              <a16:creationId xmlns:a16="http://schemas.microsoft.com/office/drawing/2014/main" id="{00000000-0008-0000-0400-0000E5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86" name="Text Box 19">
          <a:extLst>
            <a:ext uri="{FF2B5EF4-FFF2-40B4-BE49-F238E27FC236}">
              <a16:creationId xmlns:a16="http://schemas.microsoft.com/office/drawing/2014/main" id="{00000000-0008-0000-0400-0000E6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6887" name="Text Box 15">
          <a:extLst>
            <a:ext uri="{FF2B5EF4-FFF2-40B4-BE49-F238E27FC236}">
              <a16:creationId xmlns:a16="http://schemas.microsoft.com/office/drawing/2014/main" id="{00000000-0008-0000-0400-0000E71A0000}"/>
            </a:ext>
          </a:extLst>
        </xdr:cNvPr>
        <xdr:cNvSpPr txBox="1">
          <a:spLocks noChangeArrowheads="1"/>
        </xdr:cNvSpPr>
      </xdr:nvSpPr>
      <xdr:spPr bwMode="auto">
        <a:xfrm>
          <a:off x="14554200" y="37899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88" name="Text Box 16">
          <a:extLst>
            <a:ext uri="{FF2B5EF4-FFF2-40B4-BE49-F238E27FC236}">
              <a16:creationId xmlns:a16="http://schemas.microsoft.com/office/drawing/2014/main" id="{00000000-0008-0000-0400-0000E8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89" name="Text Box 17">
          <a:extLst>
            <a:ext uri="{FF2B5EF4-FFF2-40B4-BE49-F238E27FC236}">
              <a16:creationId xmlns:a16="http://schemas.microsoft.com/office/drawing/2014/main" id="{00000000-0008-0000-0400-0000E9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890" name="Text Box 18">
          <a:extLst>
            <a:ext uri="{FF2B5EF4-FFF2-40B4-BE49-F238E27FC236}">
              <a16:creationId xmlns:a16="http://schemas.microsoft.com/office/drawing/2014/main" id="{00000000-0008-0000-0400-0000EA1A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1" name="Text Box 16">
          <a:extLst>
            <a:ext uri="{FF2B5EF4-FFF2-40B4-BE49-F238E27FC236}">
              <a16:creationId xmlns:a16="http://schemas.microsoft.com/office/drawing/2014/main" id="{00000000-0008-0000-0400-0000EB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2" name="Text Box 17">
          <a:extLst>
            <a:ext uri="{FF2B5EF4-FFF2-40B4-BE49-F238E27FC236}">
              <a16:creationId xmlns:a16="http://schemas.microsoft.com/office/drawing/2014/main" id="{00000000-0008-0000-0400-0000EC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3" name="Text Box 18">
          <a:extLst>
            <a:ext uri="{FF2B5EF4-FFF2-40B4-BE49-F238E27FC236}">
              <a16:creationId xmlns:a16="http://schemas.microsoft.com/office/drawing/2014/main" id="{00000000-0008-0000-0400-0000ED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4" name="Text Box 19">
          <a:extLst>
            <a:ext uri="{FF2B5EF4-FFF2-40B4-BE49-F238E27FC236}">
              <a16:creationId xmlns:a16="http://schemas.microsoft.com/office/drawing/2014/main" id="{00000000-0008-0000-0400-0000EE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5" name="Text Box 16">
          <a:extLst>
            <a:ext uri="{FF2B5EF4-FFF2-40B4-BE49-F238E27FC236}">
              <a16:creationId xmlns:a16="http://schemas.microsoft.com/office/drawing/2014/main" id="{00000000-0008-0000-0400-0000EF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6" name="Text Box 17">
          <a:extLst>
            <a:ext uri="{FF2B5EF4-FFF2-40B4-BE49-F238E27FC236}">
              <a16:creationId xmlns:a16="http://schemas.microsoft.com/office/drawing/2014/main" id="{00000000-0008-0000-0400-0000F0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7" name="Text Box 18">
          <a:extLst>
            <a:ext uri="{FF2B5EF4-FFF2-40B4-BE49-F238E27FC236}">
              <a16:creationId xmlns:a16="http://schemas.microsoft.com/office/drawing/2014/main" id="{00000000-0008-0000-0400-0000F1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898" name="Text Box 19">
          <a:extLst>
            <a:ext uri="{FF2B5EF4-FFF2-40B4-BE49-F238E27FC236}">
              <a16:creationId xmlns:a16="http://schemas.microsoft.com/office/drawing/2014/main" id="{00000000-0008-0000-0400-0000F21A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899" name="Text Box 16">
          <a:extLst>
            <a:ext uri="{FF2B5EF4-FFF2-40B4-BE49-F238E27FC236}">
              <a16:creationId xmlns:a16="http://schemas.microsoft.com/office/drawing/2014/main" id="{00000000-0008-0000-0400-0000F3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00" name="Text Box 17">
          <a:extLst>
            <a:ext uri="{FF2B5EF4-FFF2-40B4-BE49-F238E27FC236}">
              <a16:creationId xmlns:a16="http://schemas.microsoft.com/office/drawing/2014/main" id="{00000000-0008-0000-0400-0000F4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01" name="Text Box 18">
          <a:extLst>
            <a:ext uri="{FF2B5EF4-FFF2-40B4-BE49-F238E27FC236}">
              <a16:creationId xmlns:a16="http://schemas.microsoft.com/office/drawing/2014/main" id="{00000000-0008-0000-0400-0000F5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02" name="Text Box 19">
          <a:extLst>
            <a:ext uri="{FF2B5EF4-FFF2-40B4-BE49-F238E27FC236}">
              <a16:creationId xmlns:a16="http://schemas.microsoft.com/office/drawing/2014/main" id="{00000000-0008-0000-0400-0000F6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03" name="Text Box 16">
          <a:extLst>
            <a:ext uri="{FF2B5EF4-FFF2-40B4-BE49-F238E27FC236}">
              <a16:creationId xmlns:a16="http://schemas.microsoft.com/office/drawing/2014/main" id="{00000000-0008-0000-0400-0000F7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04" name="Text Box 17">
          <a:extLst>
            <a:ext uri="{FF2B5EF4-FFF2-40B4-BE49-F238E27FC236}">
              <a16:creationId xmlns:a16="http://schemas.microsoft.com/office/drawing/2014/main" id="{00000000-0008-0000-0400-0000F8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05" name="Text Box 18">
          <a:extLst>
            <a:ext uri="{FF2B5EF4-FFF2-40B4-BE49-F238E27FC236}">
              <a16:creationId xmlns:a16="http://schemas.microsoft.com/office/drawing/2014/main" id="{00000000-0008-0000-0400-0000F91A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06" name="Text Box 16">
          <a:extLst>
            <a:ext uri="{FF2B5EF4-FFF2-40B4-BE49-F238E27FC236}">
              <a16:creationId xmlns:a16="http://schemas.microsoft.com/office/drawing/2014/main" id="{00000000-0008-0000-0400-0000FA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07" name="Text Box 17">
          <a:extLst>
            <a:ext uri="{FF2B5EF4-FFF2-40B4-BE49-F238E27FC236}">
              <a16:creationId xmlns:a16="http://schemas.microsoft.com/office/drawing/2014/main" id="{00000000-0008-0000-0400-0000FB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08" name="Text Box 18">
          <a:extLst>
            <a:ext uri="{FF2B5EF4-FFF2-40B4-BE49-F238E27FC236}">
              <a16:creationId xmlns:a16="http://schemas.microsoft.com/office/drawing/2014/main" id="{00000000-0008-0000-0400-0000FC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09" name="Text Box 19">
          <a:extLst>
            <a:ext uri="{FF2B5EF4-FFF2-40B4-BE49-F238E27FC236}">
              <a16:creationId xmlns:a16="http://schemas.microsoft.com/office/drawing/2014/main" id="{00000000-0008-0000-0400-0000FD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10" name="Text Box 16">
          <a:extLst>
            <a:ext uri="{FF2B5EF4-FFF2-40B4-BE49-F238E27FC236}">
              <a16:creationId xmlns:a16="http://schemas.microsoft.com/office/drawing/2014/main" id="{00000000-0008-0000-0400-0000FE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11" name="Text Box 17">
          <a:extLst>
            <a:ext uri="{FF2B5EF4-FFF2-40B4-BE49-F238E27FC236}">
              <a16:creationId xmlns:a16="http://schemas.microsoft.com/office/drawing/2014/main" id="{00000000-0008-0000-0400-0000FF1A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12" name="Text Box 18">
          <a:extLst>
            <a:ext uri="{FF2B5EF4-FFF2-40B4-BE49-F238E27FC236}">
              <a16:creationId xmlns:a16="http://schemas.microsoft.com/office/drawing/2014/main" id="{00000000-0008-0000-0400-000000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13" name="Text Box 19">
          <a:extLst>
            <a:ext uri="{FF2B5EF4-FFF2-40B4-BE49-F238E27FC236}">
              <a16:creationId xmlns:a16="http://schemas.microsoft.com/office/drawing/2014/main" id="{00000000-0008-0000-0400-000001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14" name="Text Box 16">
          <a:extLst>
            <a:ext uri="{FF2B5EF4-FFF2-40B4-BE49-F238E27FC236}">
              <a16:creationId xmlns:a16="http://schemas.microsoft.com/office/drawing/2014/main" id="{00000000-0008-0000-0400-000002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15" name="Text Box 17">
          <a:extLst>
            <a:ext uri="{FF2B5EF4-FFF2-40B4-BE49-F238E27FC236}">
              <a16:creationId xmlns:a16="http://schemas.microsoft.com/office/drawing/2014/main" id="{00000000-0008-0000-0400-000003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16" name="Text Box 18">
          <a:extLst>
            <a:ext uri="{FF2B5EF4-FFF2-40B4-BE49-F238E27FC236}">
              <a16:creationId xmlns:a16="http://schemas.microsoft.com/office/drawing/2014/main" id="{00000000-0008-0000-0400-000004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17" name="Text Box 19">
          <a:extLst>
            <a:ext uri="{FF2B5EF4-FFF2-40B4-BE49-F238E27FC236}">
              <a16:creationId xmlns:a16="http://schemas.microsoft.com/office/drawing/2014/main" id="{00000000-0008-0000-0400-000005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18" name="Text Box 16">
          <a:extLst>
            <a:ext uri="{FF2B5EF4-FFF2-40B4-BE49-F238E27FC236}">
              <a16:creationId xmlns:a16="http://schemas.microsoft.com/office/drawing/2014/main" id="{00000000-0008-0000-0400-000006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19" name="Text Box 17">
          <a:extLst>
            <a:ext uri="{FF2B5EF4-FFF2-40B4-BE49-F238E27FC236}">
              <a16:creationId xmlns:a16="http://schemas.microsoft.com/office/drawing/2014/main" id="{00000000-0008-0000-0400-000007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20" name="Text Box 18">
          <a:extLst>
            <a:ext uri="{FF2B5EF4-FFF2-40B4-BE49-F238E27FC236}">
              <a16:creationId xmlns:a16="http://schemas.microsoft.com/office/drawing/2014/main" id="{00000000-0008-0000-0400-000008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1" name="Text Box 16">
          <a:extLst>
            <a:ext uri="{FF2B5EF4-FFF2-40B4-BE49-F238E27FC236}">
              <a16:creationId xmlns:a16="http://schemas.microsoft.com/office/drawing/2014/main" id="{00000000-0008-0000-0400-000009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2" name="Text Box 17">
          <a:extLst>
            <a:ext uri="{FF2B5EF4-FFF2-40B4-BE49-F238E27FC236}">
              <a16:creationId xmlns:a16="http://schemas.microsoft.com/office/drawing/2014/main" id="{00000000-0008-0000-0400-00000A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3" name="Text Box 18">
          <a:extLst>
            <a:ext uri="{FF2B5EF4-FFF2-40B4-BE49-F238E27FC236}">
              <a16:creationId xmlns:a16="http://schemas.microsoft.com/office/drawing/2014/main" id="{00000000-0008-0000-0400-00000B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4" name="Text Box 19">
          <a:extLst>
            <a:ext uri="{FF2B5EF4-FFF2-40B4-BE49-F238E27FC236}">
              <a16:creationId xmlns:a16="http://schemas.microsoft.com/office/drawing/2014/main" id="{00000000-0008-0000-0400-00000C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5" name="Text Box 16">
          <a:extLst>
            <a:ext uri="{FF2B5EF4-FFF2-40B4-BE49-F238E27FC236}">
              <a16:creationId xmlns:a16="http://schemas.microsoft.com/office/drawing/2014/main" id="{00000000-0008-0000-0400-00000D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6" name="Text Box 17">
          <a:extLst>
            <a:ext uri="{FF2B5EF4-FFF2-40B4-BE49-F238E27FC236}">
              <a16:creationId xmlns:a16="http://schemas.microsoft.com/office/drawing/2014/main" id="{00000000-0008-0000-0400-00000E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27" name="Text Box 18">
          <a:extLst>
            <a:ext uri="{FF2B5EF4-FFF2-40B4-BE49-F238E27FC236}">
              <a16:creationId xmlns:a16="http://schemas.microsoft.com/office/drawing/2014/main" id="{00000000-0008-0000-0400-00000F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40</xdr:row>
      <xdr:rowOff>0</xdr:rowOff>
    </xdr:from>
    <xdr:ext cx="95250" cy="213632"/>
    <xdr:sp macro="" textlink="">
      <xdr:nvSpPr>
        <xdr:cNvPr id="6928" name="Text Box 15">
          <a:extLst>
            <a:ext uri="{FF2B5EF4-FFF2-40B4-BE49-F238E27FC236}">
              <a16:creationId xmlns:a16="http://schemas.microsoft.com/office/drawing/2014/main" id="{00000000-0008-0000-0400-0000101B0000}"/>
            </a:ext>
          </a:extLst>
        </xdr:cNvPr>
        <xdr:cNvSpPr txBox="1">
          <a:spLocks noChangeArrowheads="1"/>
        </xdr:cNvSpPr>
      </xdr:nvSpPr>
      <xdr:spPr bwMode="auto">
        <a:xfrm>
          <a:off x="14582775" y="36347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29" name="Text Box 16">
          <a:extLst>
            <a:ext uri="{FF2B5EF4-FFF2-40B4-BE49-F238E27FC236}">
              <a16:creationId xmlns:a16="http://schemas.microsoft.com/office/drawing/2014/main" id="{00000000-0008-0000-0400-000011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30" name="Text Box 17">
          <a:extLst>
            <a:ext uri="{FF2B5EF4-FFF2-40B4-BE49-F238E27FC236}">
              <a16:creationId xmlns:a16="http://schemas.microsoft.com/office/drawing/2014/main" id="{00000000-0008-0000-0400-000012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31" name="Text Box 18">
          <a:extLst>
            <a:ext uri="{FF2B5EF4-FFF2-40B4-BE49-F238E27FC236}">
              <a16:creationId xmlns:a16="http://schemas.microsoft.com/office/drawing/2014/main" id="{00000000-0008-0000-0400-000013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32" name="Text Box 19">
          <a:extLst>
            <a:ext uri="{FF2B5EF4-FFF2-40B4-BE49-F238E27FC236}">
              <a16:creationId xmlns:a16="http://schemas.microsoft.com/office/drawing/2014/main" id="{00000000-0008-0000-0400-000014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33" name="Text Box 16">
          <a:extLst>
            <a:ext uri="{FF2B5EF4-FFF2-40B4-BE49-F238E27FC236}">
              <a16:creationId xmlns:a16="http://schemas.microsoft.com/office/drawing/2014/main" id="{00000000-0008-0000-0400-000015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171450"/>
    <xdr:sp macro="" textlink="">
      <xdr:nvSpPr>
        <xdr:cNvPr id="6934" name="Text Box 17">
          <a:extLst>
            <a:ext uri="{FF2B5EF4-FFF2-40B4-BE49-F238E27FC236}">
              <a16:creationId xmlns:a16="http://schemas.microsoft.com/office/drawing/2014/main" id="{00000000-0008-0000-0400-0000161B0000}"/>
            </a:ext>
          </a:extLst>
        </xdr:cNvPr>
        <xdr:cNvSpPr txBox="1">
          <a:spLocks noChangeArrowheads="1"/>
        </xdr:cNvSpPr>
      </xdr:nvSpPr>
      <xdr:spPr bwMode="auto">
        <a:xfrm>
          <a:off x="14554200"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40</xdr:row>
      <xdr:rowOff>0</xdr:rowOff>
    </xdr:from>
    <xdr:ext cx="95250" cy="171450"/>
    <xdr:sp macro="" textlink="">
      <xdr:nvSpPr>
        <xdr:cNvPr id="6935" name="Text Box 18">
          <a:extLst>
            <a:ext uri="{FF2B5EF4-FFF2-40B4-BE49-F238E27FC236}">
              <a16:creationId xmlns:a16="http://schemas.microsoft.com/office/drawing/2014/main" id="{00000000-0008-0000-0400-0000171B0000}"/>
            </a:ext>
          </a:extLst>
        </xdr:cNvPr>
        <xdr:cNvSpPr txBox="1">
          <a:spLocks noChangeArrowheads="1"/>
        </xdr:cNvSpPr>
      </xdr:nvSpPr>
      <xdr:spPr bwMode="auto">
        <a:xfrm>
          <a:off x="14546262"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36" name="Text Box 16">
          <a:extLst>
            <a:ext uri="{FF2B5EF4-FFF2-40B4-BE49-F238E27FC236}">
              <a16:creationId xmlns:a16="http://schemas.microsoft.com/office/drawing/2014/main" id="{00000000-0008-0000-0400-000018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37" name="Text Box 17">
          <a:extLst>
            <a:ext uri="{FF2B5EF4-FFF2-40B4-BE49-F238E27FC236}">
              <a16:creationId xmlns:a16="http://schemas.microsoft.com/office/drawing/2014/main" id="{00000000-0008-0000-0400-000019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38" name="Text Box 18">
          <a:extLst>
            <a:ext uri="{FF2B5EF4-FFF2-40B4-BE49-F238E27FC236}">
              <a16:creationId xmlns:a16="http://schemas.microsoft.com/office/drawing/2014/main" id="{00000000-0008-0000-0400-00001A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39" name="Text Box 19">
          <a:extLst>
            <a:ext uri="{FF2B5EF4-FFF2-40B4-BE49-F238E27FC236}">
              <a16:creationId xmlns:a16="http://schemas.microsoft.com/office/drawing/2014/main" id="{00000000-0008-0000-0400-00001B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40</xdr:row>
      <xdr:rowOff>0</xdr:rowOff>
    </xdr:from>
    <xdr:ext cx="95250" cy="171450"/>
    <xdr:sp macro="" textlink="">
      <xdr:nvSpPr>
        <xdr:cNvPr id="6940" name="Text Box 16">
          <a:extLst>
            <a:ext uri="{FF2B5EF4-FFF2-40B4-BE49-F238E27FC236}">
              <a16:creationId xmlns:a16="http://schemas.microsoft.com/office/drawing/2014/main" id="{00000000-0008-0000-0400-00001C1B0000}"/>
            </a:ext>
          </a:extLst>
        </xdr:cNvPr>
        <xdr:cNvSpPr txBox="1">
          <a:spLocks noChangeArrowheads="1"/>
        </xdr:cNvSpPr>
      </xdr:nvSpPr>
      <xdr:spPr bwMode="auto">
        <a:xfrm>
          <a:off x="17668875" y="36347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40</xdr:row>
      <xdr:rowOff>0</xdr:rowOff>
    </xdr:from>
    <xdr:ext cx="95250" cy="213632"/>
    <xdr:sp macro="" textlink="">
      <xdr:nvSpPr>
        <xdr:cNvPr id="6941" name="Text Box 15">
          <a:extLst>
            <a:ext uri="{FF2B5EF4-FFF2-40B4-BE49-F238E27FC236}">
              <a16:creationId xmlns:a16="http://schemas.microsoft.com/office/drawing/2014/main" id="{00000000-0008-0000-0400-00001D1B0000}"/>
            </a:ext>
          </a:extLst>
        </xdr:cNvPr>
        <xdr:cNvSpPr txBox="1">
          <a:spLocks noChangeArrowheads="1"/>
        </xdr:cNvSpPr>
      </xdr:nvSpPr>
      <xdr:spPr bwMode="auto">
        <a:xfrm>
          <a:off x="14582775" y="36347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442269"/>
    <xdr:sp macro="" textlink="">
      <xdr:nvSpPr>
        <xdr:cNvPr id="6942" name="Text Box 15">
          <a:extLst>
            <a:ext uri="{FF2B5EF4-FFF2-40B4-BE49-F238E27FC236}">
              <a16:creationId xmlns:a16="http://schemas.microsoft.com/office/drawing/2014/main" id="{00000000-0008-0000-0400-00001E1B0000}"/>
            </a:ext>
          </a:extLst>
        </xdr:cNvPr>
        <xdr:cNvSpPr txBox="1">
          <a:spLocks noChangeArrowheads="1"/>
        </xdr:cNvSpPr>
      </xdr:nvSpPr>
      <xdr:spPr bwMode="auto">
        <a:xfrm>
          <a:off x="14554200" y="3634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40</xdr:row>
      <xdr:rowOff>0</xdr:rowOff>
    </xdr:from>
    <xdr:ext cx="95250" cy="213632"/>
    <xdr:sp macro="" textlink="">
      <xdr:nvSpPr>
        <xdr:cNvPr id="6943" name="Text Box 15">
          <a:extLst>
            <a:ext uri="{FF2B5EF4-FFF2-40B4-BE49-F238E27FC236}">
              <a16:creationId xmlns:a16="http://schemas.microsoft.com/office/drawing/2014/main" id="{00000000-0008-0000-0400-00001F1B0000}"/>
            </a:ext>
          </a:extLst>
        </xdr:cNvPr>
        <xdr:cNvSpPr txBox="1">
          <a:spLocks noChangeArrowheads="1"/>
        </xdr:cNvSpPr>
      </xdr:nvSpPr>
      <xdr:spPr bwMode="auto">
        <a:xfrm>
          <a:off x="14582775" y="36347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44" name="Text Box 16">
          <a:extLst>
            <a:ext uri="{FF2B5EF4-FFF2-40B4-BE49-F238E27FC236}">
              <a16:creationId xmlns:a16="http://schemas.microsoft.com/office/drawing/2014/main" id="{00000000-0008-0000-0400-000020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45" name="Text Box 17">
          <a:extLst>
            <a:ext uri="{FF2B5EF4-FFF2-40B4-BE49-F238E27FC236}">
              <a16:creationId xmlns:a16="http://schemas.microsoft.com/office/drawing/2014/main" id="{00000000-0008-0000-0400-000021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46" name="Text Box 18">
          <a:extLst>
            <a:ext uri="{FF2B5EF4-FFF2-40B4-BE49-F238E27FC236}">
              <a16:creationId xmlns:a16="http://schemas.microsoft.com/office/drawing/2014/main" id="{00000000-0008-0000-0400-000022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47" name="Text Box 19">
          <a:extLst>
            <a:ext uri="{FF2B5EF4-FFF2-40B4-BE49-F238E27FC236}">
              <a16:creationId xmlns:a16="http://schemas.microsoft.com/office/drawing/2014/main" id="{00000000-0008-0000-0400-000023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48" name="Text Box 16">
          <a:extLst>
            <a:ext uri="{FF2B5EF4-FFF2-40B4-BE49-F238E27FC236}">
              <a16:creationId xmlns:a16="http://schemas.microsoft.com/office/drawing/2014/main" id="{00000000-0008-0000-0400-000024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49" name="Text Box 17">
          <a:extLst>
            <a:ext uri="{FF2B5EF4-FFF2-40B4-BE49-F238E27FC236}">
              <a16:creationId xmlns:a16="http://schemas.microsoft.com/office/drawing/2014/main" id="{00000000-0008-0000-0400-000025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50" name="Text Box 18">
          <a:extLst>
            <a:ext uri="{FF2B5EF4-FFF2-40B4-BE49-F238E27FC236}">
              <a16:creationId xmlns:a16="http://schemas.microsoft.com/office/drawing/2014/main" id="{00000000-0008-0000-0400-000026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1" name="Text Box 16">
          <a:extLst>
            <a:ext uri="{FF2B5EF4-FFF2-40B4-BE49-F238E27FC236}">
              <a16:creationId xmlns:a16="http://schemas.microsoft.com/office/drawing/2014/main" id="{00000000-0008-0000-0400-000027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2" name="Text Box 17">
          <a:extLst>
            <a:ext uri="{FF2B5EF4-FFF2-40B4-BE49-F238E27FC236}">
              <a16:creationId xmlns:a16="http://schemas.microsoft.com/office/drawing/2014/main" id="{00000000-0008-0000-0400-000028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3" name="Text Box 18">
          <a:extLst>
            <a:ext uri="{FF2B5EF4-FFF2-40B4-BE49-F238E27FC236}">
              <a16:creationId xmlns:a16="http://schemas.microsoft.com/office/drawing/2014/main" id="{00000000-0008-0000-0400-000029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4" name="Text Box 19">
          <a:extLst>
            <a:ext uri="{FF2B5EF4-FFF2-40B4-BE49-F238E27FC236}">
              <a16:creationId xmlns:a16="http://schemas.microsoft.com/office/drawing/2014/main" id="{00000000-0008-0000-0400-00002A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5" name="Text Box 16">
          <a:extLst>
            <a:ext uri="{FF2B5EF4-FFF2-40B4-BE49-F238E27FC236}">
              <a16:creationId xmlns:a16="http://schemas.microsoft.com/office/drawing/2014/main" id="{00000000-0008-0000-0400-00002B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6" name="Text Box 17">
          <a:extLst>
            <a:ext uri="{FF2B5EF4-FFF2-40B4-BE49-F238E27FC236}">
              <a16:creationId xmlns:a16="http://schemas.microsoft.com/office/drawing/2014/main" id="{00000000-0008-0000-0400-00002C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7" name="Text Box 18">
          <a:extLst>
            <a:ext uri="{FF2B5EF4-FFF2-40B4-BE49-F238E27FC236}">
              <a16:creationId xmlns:a16="http://schemas.microsoft.com/office/drawing/2014/main" id="{00000000-0008-0000-0400-00002D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58" name="Text Box 19">
          <a:extLst>
            <a:ext uri="{FF2B5EF4-FFF2-40B4-BE49-F238E27FC236}">
              <a16:creationId xmlns:a16="http://schemas.microsoft.com/office/drawing/2014/main" id="{00000000-0008-0000-0400-00002E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442269"/>
    <xdr:sp macro="" textlink="">
      <xdr:nvSpPr>
        <xdr:cNvPr id="6959" name="Text Box 15">
          <a:extLst>
            <a:ext uri="{FF2B5EF4-FFF2-40B4-BE49-F238E27FC236}">
              <a16:creationId xmlns:a16="http://schemas.microsoft.com/office/drawing/2014/main" id="{00000000-0008-0000-0400-00002F1B0000}"/>
            </a:ext>
          </a:extLst>
        </xdr:cNvPr>
        <xdr:cNvSpPr txBox="1">
          <a:spLocks noChangeArrowheads="1"/>
        </xdr:cNvSpPr>
      </xdr:nvSpPr>
      <xdr:spPr bwMode="auto">
        <a:xfrm>
          <a:off x="14554200" y="363474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0</xdr:rowOff>
    </xdr:from>
    <xdr:ext cx="95250" cy="213632"/>
    <xdr:sp macro="" textlink="">
      <xdr:nvSpPr>
        <xdr:cNvPr id="6960" name="Text Box 15">
          <a:extLst>
            <a:ext uri="{FF2B5EF4-FFF2-40B4-BE49-F238E27FC236}">
              <a16:creationId xmlns:a16="http://schemas.microsoft.com/office/drawing/2014/main" id="{00000000-0008-0000-0400-0000301B0000}"/>
            </a:ext>
          </a:extLst>
        </xdr:cNvPr>
        <xdr:cNvSpPr txBox="1">
          <a:spLocks noChangeArrowheads="1"/>
        </xdr:cNvSpPr>
      </xdr:nvSpPr>
      <xdr:spPr bwMode="auto">
        <a:xfrm>
          <a:off x="14554200" y="36347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1" name="Text Box 16">
          <a:extLst>
            <a:ext uri="{FF2B5EF4-FFF2-40B4-BE49-F238E27FC236}">
              <a16:creationId xmlns:a16="http://schemas.microsoft.com/office/drawing/2014/main" id="{00000000-0008-0000-0400-000031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2" name="Text Box 17">
          <a:extLst>
            <a:ext uri="{FF2B5EF4-FFF2-40B4-BE49-F238E27FC236}">
              <a16:creationId xmlns:a16="http://schemas.microsoft.com/office/drawing/2014/main" id="{00000000-0008-0000-0400-000032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3" name="Text Box 18">
          <a:extLst>
            <a:ext uri="{FF2B5EF4-FFF2-40B4-BE49-F238E27FC236}">
              <a16:creationId xmlns:a16="http://schemas.microsoft.com/office/drawing/2014/main" id="{00000000-0008-0000-0400-000033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4" name="Text Box 19">
          <a:extLst>
            <a:ext uri="{FF2B5EF4-FFF2-40B4-BE49-F238E27FC236}">
              <a16:creationId xmlns:a16="http://schemas.microsoft.com/office/drawing/2014/main" id="{00000000-0008-0000-0400-000034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6965" name="Text Box 15">
          <a:extLst>
            <a:ext uri="{FF2B5EF4-FFF2-40B4-BE49-F238E27FC236}">
              <a16:creationId xmlns:a16="http://schemas.microsoft.com/office/drawing/2014/main" id="{00000000-0008-0000-0400-0000351B0000}"/>
            </a:ext>
          </a:extLst>
        </xdr:cNvPr>
        <xdr:cNvSpPr txBox="1">
          <a:spLocks noChangeArrowheads="1"/>
        </xdr:cNvSpPr>
      </xdr:nvSpPr>
      <xdr:spPr bwMode="auto">
        <a:xfrm>
          <a:off x="14554200" y="373761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6" name="Text Box 16">
          <a:extLst>
            <a:ext uri="{FF2B5EF4-FFF2-40B4-BE49-F238E27FC236}">
              <a16:creationId xmlns:a16="http://schemas.microsoft.com/office/drawing/2014/main" id="{00000000-0008-0000-0400-000036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7" name="Text Box 17">
          <a:extLst>
            <a:ext uri="{FF2B5EF4-FFF2-40B4-BE49-F238E27FC236}">
              <a16:creationId xmlns:a16="http://schemas.microsoft.com/office/drawing/2014/main" id="{00000000-0008-0000-0400-000037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68" name="Text Box 18">
          <a:extLst>
            <a:ext uri="{FF2B5EF4-FFF2-40B4-BE49-F238E27FC236}">
              <a16:creationId xmlns:a16="http://schemas.microsoft.com/office/drawing/2014/main" id="{00000000-0008-0000-0400-000038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69" name="Text Box 16">
          <a:extLst>
            <a:ext uri="{FF2B5EF4-FFF2-40B4-BE49-F238E27FC236}">
              <a16:creationId xmlns:a16="http://schemas.microsoft.com/office/drawing/2014/main" id="{00000000-0008-0000-0400-000039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70" name="Text Box 17">
          <a:extLst>
            <a:ext uri="{FF2B5EF4-FFF2-40B4-BE49-F238E27FC236}">
              <a16:creationId xmlns:a16="http://schemas.microsoft.com/office/drawing/2014/main" id="{00000000-0008-0000-0400-00003A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71" name="Text Box 18">
          <a:extLst>
            <a:ext uri="{FF2B5EF4-FFF2-40B4-BE49-F238E27FC236}">
              <a16:creationId xmlns:a16="http://schemas.microsoft.com/office/drawing/2014/main" id="{00000000-0008-0000-0400-00003B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72" name="Text Box 19">
          <a:extLst>
            <a:ext uri="{FF2B5EF4-FFF2-40B4-BE49-F238E27FC236}">
              <a16:creationId xmlns:a16="http://schemas.microsoft.com/office/drawing/2014/main" id="{00000000-0008-0000-0400-00003C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73" name="Text Box 16">
          <a:extLst>
            <a:ext uri="{FF2B5EF4-FFF2-40B4-BE49-F238E27FC236}">
              <a16:creationId xmlns:a16="http://schemas.microsoft.com/office/drawing/2014/main" id="{00000000-0008-0000-0400-00003D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74" name="Text Box 17">
          <a:extLst>
            <a:ext uri="{FF2B5EF4-FFF2-40B4-BE49-F238E27FC236}">
              <a16:creationId xmlns:a16="http://schemas.microsoft.com/office/drawing/2014/main" id="{00000000-0008-0000-0400-00003E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75" name="Text Box 18">
          <a:extLst>
            <a:ext uri="{FF2B5EF4-FFF2-40B4-BE49-F238E27FC236}">
              <a16:creationId xmlns:a16="http://schemas.microsoft.com/office/drawing/2014/main" id="{00000000-0008-0000-0400-00003F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43</xdr:row>
      <xdr:rowOff>0</xdr:rowOff>
    </xdr:from>
    <xdr:ext cx="95250" cy="213632"/>
    <xdr:sp macro="" textlink="">
      <xdr:nvSpPr>
        <xdr:cNvPr id="6976" name="Text Box 15">
          <a:extLst>
            <a:ext uri="{FF2B5EF4-FFF2-40B4-BE49-F238E27FC236}">
              <a16:creationId xmlns:a16="http://schemas.microsoft.com/office/drawing/2014/main" id="{00000000-0008-0000-0400-0000401B0000}"/>
            </a:ext>
          </a:extLst>
        </xdr:cNvPr>
        <xdr:cNvSpPr txBox="1">
          <a:spLocks noChangeArrowheads="1"/>
        </xdr:cNvSpPr>
      </xdr:nvSpPr>
      <xdr:spPr bwMode="auto">
        <a:xfrm>
          <a:off x="14582775" y="3808941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77" name="Text Box 16">
          <a:extLst>
            <a:ext uri="{FF2B5EF4-FFF2-40B4-BE49-F238E27FC236}">
              <a16:creationId xmlns:a16="http://schemas.microsoft.com/office/drawing/2014/main" id="{00000000-0008-0000-0400-000041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78" name="Text Box 17">
          <a:extLst>
            <a:ext uri="{FF2B5EF4-FFF2-40B4-BE49-F238E27FC236}">
              <a16:creationId xmlns:a16="http://schemas.microsoft.com/office/drawing/2014/main" id="{00000000-0008-0000-0400-000042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79" name="Text Box 18">
          <a:extLst>
            <a:ext uri="{FF2B5EF4-FFF2-40B4-BE49-F238E27FC236}">
              <a16:creationId xmlns:a16="http://schemas.microsoft.com/office/drawing/2014/main" id="{00000000-0008-0000-0400-000043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80" name="Text Box 19">
          <a:extLst>
            <a:ext uri="{FF2B5EF4-FFF2-40B4-BE49-F238E27FC236}">
              <a16:creationId xmlns:a16="http://schemas.microsoft.com/office/drawing/2014/main" id="{00000000-0008-0000-0400-000044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81" name="Text Box 16">
          <a:extLst>
            <a:ext uri="{FF2B5EF4-FFF2-40B4-BE49-F238E27FC236}">
              <a16:creationId xmlns:a16="http://schemas.microsoft.com/office/drawing/2014/main" id="{00000000-0008-0000-0400-000045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171450"/>
    <xdr:sp macro="" textlink="">
      <xdr:nvSpPr>
        <xdr:cNvPr id="6982" name="Text Box 17">
          <a:extLst>
            <a:ext uri="{FF2B5EF4-FFF2-40B4-BE49-F238E27FC236}">
              <a16:creationId xmlns:a16="http://schemas.microsoft.com/office/drawing/2014/main" id="{00000000-0008-0000-0400-0000461B0000}"/>
            </a:ext>
          </a:extLst>
        </xdr:cNvPr>
        <xdr:cNvSpPr txBox="1">
          <a:spLocks noChangeArrowheads="1"/>
        </xdr:cNvSpPr>
      </xdr:nvSpPr>
      <xdr:spPr bwMode="auto">
        <a:xfrm>
          <a:off x="14554200"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43</xdr:row>
      <xdr:rowOff>0</xdr:rowOff>
    </xdr:from>
    <xdr:ext cx="95250" cy="171450"/>
    <xdr:sp macro="" textlink="">
      <xdr:nvSpPr>
        <xdr:cNvPr id="6983" name="Text Box 18">
          <a:extLst>
            <a:ext uri="{FF2B5EF4-FFF2-40B4-BE49-F238E27FC236}">
              <a16:creationId xmlns:a16="http://schemas.microsoft.com/office/drawing/2014/main" id="{00000000-0008-0000-0400-0000471B0000}"/>
            </a:ext>
          </a:extLst>
        </xdr:cNvPr>
        <xdr:cNvSpPr txBox="1">
          <a:spLocks noChangeArrowheads="1"/>
        </xdr:cNvSpPr>
      </xdr:nvSpPr>
      <xdr:spPr bwMode="auto">
        <a:xfrm>
          <a:off x="14546262" y="37934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84" name="Text Box 16">
          <a:extLst>
            <a:ext uri="{FF2B5EF4-FFF2-40B4-BE49-F238E27FC236}">
              <a16:creationId xmlns:a16="http://schemas.microsoft.com/office/drawing/2014/main" id="{00000000-0008-0000-0400-000048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85" name="Text Box 17">
          <a:extLst>
            <a:ext uri="{FF2B5EF4-FFF2-40B4-BE49-F238E27FC236}">
              <a16:creationId xmlns:a16="http://schemas.microsoft.com/office/drawing/2014/main" id="{00000000-0008-0000-0400-000049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86" name="Text Box 18">
          <a:extLst>
            <a:ext uri="{FF2B5EF4-FFF2-40B4-BE49-F238E27FC236}">
              <a16:creationId xmlns:a16="http://schemas.microsoft.com/office/drawing/2014/main" id="{00000000-0008-0000-0400-00004A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87" name="Text Box 19">
          <a:extLst>
            <a:ext uri="{FF2B5EF4-FFF2-40B4-BE49-F238E27FC236}">
              <a16:creationId xmlns:a16="http://schemas.microsoft.com/office/drawing/2014/main" id="{00000000-0008-0000-0400-00004B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43</xdr:row>
      <xdr:rowOff>0</xdr:rowOff>
    </xdr:from>
    <xdr:ext cx="95250" cy="171450"/>
    <xdr:sp macro="" textlink="">
      <xdr:nvSpPr>
        <xdr:cNvPr id="6988" name="Text Box 16">
          <a:extLst>
            <a:ext uri="{FF2B5EF4-FFF2-40B4-BE49-F238E27FC236}">
              <a16:creationId xmlns:a16="http://schemas.microsoft.com/office/drawing/2014/main" id="{00000000-0008-0000-0400-00004C1B0000}"/>
            </a:ext>
          </a:extLst>
        </xdr:cNvPr>
        <xdr:cNvSpPr txBox="1">
          <a:spLocks noChangeArrowheads="1"/>
        </xdr:cNvSpPr>
      </xdr:nvSpPr>
      <xdr:spPr bwMode="auto">
        <a:xfrm>
          <a:off x="17668875" y="37919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43</xdr:row>
      <xdr:rowOff>0</xdr:rowOff>
    </xdr:from>
    <xdr:ext cx="95250" cy="213632"/>
    <xdr:sp macro="" textlink="">
      <xdr:nvSpPr>
        <xdr:cNvPr id="6989" name="Text Box 15">
          <a:extLst>
            <a:ext uri="{FF2B5EF4-FFF2-40B4-BE49-F238E27FC236}">
              <a16:creationId xmlns:a16="http://schemas.microsoft.com/office/drawing/2014/main" id="{00000000-0008-0000-0400-00004D1B0000}"/>
            </a:ext>
          </a:extLst>
        </xdr:cNvPr>
        <xdr:cNvSpPr txBox="1">
          <a:spLocks noChangeArrowheads="1"/>
        </xdr:cNvSpPr>
      </xdr:nvSpPr>
      <xdr:spPr bwMode="auto">
        <a:xfrm>
          <a:off x="14582775" y="3808941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442269"/>
    <xdr:sp macro="" textlink="">
      <xdr:nvSpPr>
        <xdr:cNvPr id="6990" name="Text Box 15">
          <a:extLst>
            <a:ext uri="{FF2B5EF4-FFF2-40B4-BE49-F238E27FC236}">
              <a16:creationId xmlns:a16="http://schemas.microsoft.com/office/drawing/2014/main" id="{00000000-0008-0000-0400-00004E1B0000}"/>
            </a:ext>
          </a:extLst>
        </xdr:cNvPr>
        <xdr:cNvSpPr txBox="1">
          <a:spLocks noChangeArrowheads="1"/>
        </xdr:cNvSpPr>
      </xdr:nvSpPr>
      <xdr:spPr bwMode="auto">
        <a:xfrm>
          <a:off x="14554200" y="38423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43</xdr:row>
      <xdr:rowOff>0</xdr:rowOff>
    </xdr:from>
    <xdr:ext cx="95250" cy="213632"/>
    <xdr:sp macro="" textlink="">
      <xdr:nvSpPr>
        <xdr:cNvPr id="6991" name="Text Box 15">
          <a:extLst>
            <a:ext uri="{FF2B5EF4-FFF2-40B4-BE49-F238E27FC236}">
              <a16:creationId xmlns:a16="http://schemas.microsoft.com/office/drawing/2014/main" id="{00000000-0008-0000-0400-00004F1B0000}"/>
            </a:ext>
          </a:extLst>
        </xdr:cNvPr>
        <xdr:cNvSpPr txBox="1">
          <a:spLocks noChangeArrowheads="1"/>
        </xdr:cNvSpPr>
      </xdr:nvSpPr>
      <xdr:spPr bwMode="auto">
        <a:xfrm>
          <a:off x="14582775" y="3808941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442269"/>
    <xdr:sp macro="" textlink="">
      <xdr:nvSpPr>
        <xdr:cNvPr id="6992" name="Text Box 15">
          <a:extLst>
            <a:ext uri="{FF2B5EF4-FFF2-40B4-BE49-F238E27FC236}">
              <a16:creationId xmlns:a16="http://schemas.microsoft.com/office/drawing/2014/main" id="{00000000-0008-0000-0400-0000501B0000}"/>
            </a:ext>
          </a:extLst>
        </xdr:cNvPr>
        <xdr:cNvSpPr txBox="1">
          <a:spLocks noChangeArrowheads="1"/>
        </xdr:cNvSpPr>
      </xdr:nvSpPr>
      <xdr:spPr bwMode="auto">
        <a:xfrm>
          <a:off x="14554200" y="38423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213632"/>
    <xdr:sp macro="" textlink="">
      <xdr:nvSpPr>
        <xdr:cNvPr id="6993" name="Text Box 15">
          <a:extLst>
            <a:ext uri="{FF2B5EF4-FFF2-40B4-BE49-F238E27FC236}">
              <a16:creationId xmlns:a16="http://schemas.microsoft.com/office/drawing/2014/main" id="{00000000-0008-0000-0400-0000511B0000}"/>
            </a:ext>
          </a:extLst>
        </xdr:cNvPr>
        <xdr:cNvSpPr txBox="1">
          <a:spLocks noChangeArrowheads="1"/>
        </xdr:cNvSpPr>
      </xdr:nvSpPr>
      <xdr:spPr bwMode="auto">
        <a:xfrm>
          <a:off x="14554200" y="384238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6994" name="Text Box 15">
          <a:extLst>
            <a:ext uri="{FF2B5EF4-FFF2-40B4-BE49-F238E27FC236}">
              <a16:creationId xmlns:a16="http://schemas.microsoft.com/office/drawing/2014/main" id="{00000000-0008-0000-0400-0000521B0000}"/>
            </a:ext>
          </a:extLst>
        </xdr:cNvPr>
        <xdr:cNvSpPr txBox="1">
          <a:spLocks noChangeArrowheads="1"/>
        </xdr:cNvSpPr>
      </xdr:nvSpPr>
      <xdr:spPr bwMode="auto">
        <a:xfrm>
          <a:off x="14554200" y="39995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442269"/>
    <xdr:sp macro="" textlink="">
      <xdr:nvSpPr>
        <xdr:cNvPr id="6995" name="Text Box 15">
          <a:extLst>
            <a:ext uri="{FF2B5EF4-FFF2-40B4-BE49-F238E27FC236}">
              <a16:creationId xmlns:a16="http://schemas.microsoft.com/office/drawing/2014/main" id="{00000000-0008-0000-0400-0000531B0000}"/>
            </a:ext>
          </a:extLst>
        </xdr:cNvPr>
        <xdr:cNvSpPr txBox="1">
          <a:spLocks noChangeArrowheads="1"/>
        </xdr:cNvSpPr>
      </xdr:nvSpPr>
      <xdr:spPr bwMode="auto">
        <a:xfrm>
          <a:off x="14554200" y="38423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442269"/>
    <xdr:sp macro="" textlink="">
      <xdr:nvSpPr>
        <xdr:cNvPr id="6996" name="Text Box 15">
          <a:extLst>
            <a:ext uri="{FF2B5EF4-FFF2-40B4-BE49-F238E27FC236}">
              <a16:creationId xmlns:a16="http://schemas.microsoft.com/office/drawing/2014/main" id="{00000000-0008-0000-0400-0000541B0000}"/>
            </a:ext>
          </a:extLst>
        </xdr:cNvPr>
        <xdr:cNvSpPr txBox="1">
          <a:spLocks noChangeArrowheads="1"/>
        </xdr:cNvSpPr>
      </xdr:nvSpPr>
      <xdr:spPr bwMode="auto">
        <a:xfrm>
          <a:off x="14554200" y="38423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0</xdr:rowOff>
    </xdr:from>
    <xdr:ext cx="95250" cy="213632"/>
    <xdr:sp macro="" textlink="">
      <xdr:nvSpPr>
        <xdr:cNvPr id="6997" name="Text Box 15">
          <a:extLst>
            <a:ext uri="{FF2B5EF4-FFF2-40B4-BE49-F238E27FC236}">
              <a16:creationId xmlns:a16="http://schemas.microsoft.com/office/drawing/2014/main" id="{00000000-0008-0000-0400-0000551B0000}"/>
            </a:ext>
          </a:extLst>
        </xdr:cNvPr>
        <xdr:cNvSpPr txBox="1">
          <a:spLocks noChangeArrowheads="1"/>
        </xdr:cNvSpPr>
      </xdr:nvSpPr>
      <xdr:spPr bwMode="auto">
        <a:xfrm>
          <a:off x="14554200" y="384238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6998" name="Text Box 15">
          <a:extLst>
            <a:ext uri="{FF2B5EF4-FFF2-40B4-BE49-F238E27FC236}">
              <a16:creationId xmlns:a16="http://schemas.microsoft.com/office/drawing/2014/main" id="{00000000-0008-0000-0400-0000561B0000}"/>
            </a:ext>
          </a:extLst>
        </xdr:cNvPr>
        <xdr:cNvSpPr txBox="1">
          <a:spLocks noChangeArrowheads="1"/>
        </xdr:cNvSpPr>
      </xdr:nvSpPr>
      <xdr:spPr bwMode="auto">
        <a:xfrm>
          <a:off x="14554200" y="39471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6999" name="Text Box 16">
          <a:extLst>
            <a:ext uri="{FF2B5EF4-FFF2-40B4-BE49-F238E27FC236}">
              <a16:creationId xmlns:a16="http://schemas.microsoft.com/office/drawing/2014/main" id="{00000000-0008-0000-0400-000057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00" name="Text Box 17">
          <a:extLst>
            <a:ext uri="{FF2B5EF4-FFF2-40B4-BE49-F238E27FC236}">
              <a16:creationId xmlns:a16="http://schemas.microsoft.com/office/drawing/2014/main" id="{00000000-0008-0000-0400-000058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01" name="Text Box 18">
          <a:extLst>
            <a:ext uri="{FF2B5EF4-FFF2-40B4-BE49-F238E27FC236}">
              <a16:creationId xmlns:a16="http://schemas.microsoft.com/office/drawing/2014/main" id="{00000000-0008-0000-0400-000059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02" name="Text Box 19">
          <a:extLst>
            <a:ext uri="{FF2B5EF4-FFF2-40B4-BE49-F238E27FC236}">
              <a16:creationId xmlns:a16="http://schemas.microsoft.com/office/drawing/2014/main" id="{00000000-0008-0000-0400-00005A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003" name="Text Box 15">
          <a:extLst>
            <a:ext uri="{FF2B5EF4-FFF2-40B4-BE49-F238E27FC236}">
              <a16:creationId xmlns:a16="http://schemas.microsoft.com/office/drawing/2014/main" id="{00000000-0008-0000-0400-00005B1B0000}"/>
            </a:ext>
          </a:extLst>
        </xdr:cNvPr>
        <xdr:cNvSpPr txBox="1">
          <a:spLocks noChangeArrowheads="1"/>
        </xdr:cNvSpPr>
      </xdr:nvSpPr>
      <xdr:spPr bwMode="auto">
        <a:xfrm>
          <a:off x="14554200" y="4001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004" name="Text Box 15">
          <a:extLst>
            <a:ext uri="{FF2B5EF4-FFF2-40B4-BE49-F238E27FC236}">
              <a16:creationId xmlns:a16="http://schemas.microsoft.com/office/drawing/2014/main" id="{00000000-0008-0000-0400-00005C1B0000}"/>
            </a:ext>
          </a:extLst>
        </xdr:cNvPr>
        <xdr:cNvSpPr txBox="1">
          <a:spLocks noChangeArrowheads="1"/>
        </xdr:cNvSpPr>
      </xdr:nvSpPr>
      <xdr:spPr bwMode="auto">
        <a:xfrm>
          <a:off x="14554200" y="39995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05" name="Text Box 16">
          <a:extLst>
            <a:ext uri="{FF2B5EF4-FFF2-40B4-BE49-F238E27FC236}">
              <a16:creationId xmlns:a16="http://schemas.microsoft.com/office/drawing/2014/main" id="{00000000-0008-0000-0400-00005D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06" name="Text Box 17">
          <a:extLst>
            <a:ext uri="{FF2B5EF4-FFF2-40B4-BE49-F238E27FC236}">
              <a16:creationId xmlns:a16="http://schemas.microsoft.com/office/drawing/2014/main" id="{00000000-0008-0000-0400-00005E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07" name="Text Box 18">
          <a:extLst>
            <a:ext uri="{FF2B5EF4-FFF2-40B4-BE49-F238E27FC236}">
              <a16:creationId xmlns:a16="http://schemas.microsoft.com/office/drawing/2014/main" id="{00000000-0008-0000-0400-00005F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008" name="Text Box 15">
          <a:extLst>
            <a:ext uri="{FF2B5EF4-FFF2-40B4-BE49-F238E27FC236}">
              <a16:creationId xmlns:a16="http://schemas.microsoft.com/office/drawing/2014/main" id="{00000000-0008-0000-0400-0000601B0000}"/>
            </a:ext>
          </a:extLst>
        </xdr:cNvPr>
        <xdr:cNvSpPr txBox="1">
          <a:spLocks noChangeArrowheads="1"/>
        </xdr:cNvSpPr>
      </xdr:nvSpPr>
      <xdr:spPr bwMode="auto">
        <a:xfrm>
          <a:off x="14554200" y="4001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09" name="Text Box 16">
          <a:extLst>
            <a:ext uri="{FF2B5EF4-FFF2-40B4-BE49-F238E27FC236}">
              <a16:creationId xmlns:a16="http://schemas.microsoft.com/office/drawing/2014/main" id="{00000000-0008-0000-0400-000061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0" name="Text Box 17">
          <a:extLst>
            <a:ext uri="{FF2B5EF4-FFF2-40B4-BE49-F238E27FC236}">
              <a16:creationId xmlns:a16="http://schemas.microsoft.com/office/drawing/2014/main" id="{00000000-0008-0000-0400-000062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1" name="Text Box 18">
          <a:extLst>
            <a:ext uri="{FF2B5EF4-FFF2-40B4-BE49-F238E27FC236}">
              <a16:creationId xmlns:a16="http://schemas.microsoft.com/office/drawing/2014/main" id="{00000000-0008-0000-0400-000063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2" name="Text Box 19">
          <a:extLst>
            <a:ext uri="{FF2B5EF4-FFF2-40B4-BE49-F238E27FC236}">
              <a16:creationId xmlns:a16="http://schemas.microsoft.com/office/drawing/2014/main" id="{00000000-0008-0000-0400-000064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3" name="Text Box 16">
          <a:extLst>
            <a:ext uri="{FF2B5EF4-FFF2-40B4-BE49-F238E27FC236}">
              <a16:creationId xmlns:a16="http://schemas.microsoft.com/office/drawing/2014/main" id="{00000000-0008-0000-0400-000065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4" name="Text Box 17">
          <a:extLst>
            <a:ext uri="{FF2B5EF4-FFF2-40B4-BE49-F238E27FC236}">
              <a16:creationId xmlns:a16="http://schemas.microsoft.com/office/drawing/2014/main" id="{00000000-0008-0000-0400-000066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5" name="Text Box 18">
          <a:extLst>
            <a:ext uri="{FF2B5EF4-FFF2-40B4-BE49-F238E27FC236}">
              <a16:creationId xmlns:a16="http://schemas.microsoft.com/office/drawing/2014/main" id="{00000000-0008-0000-0400-000067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16" name="Text Box 19">
          <a:extLst>
            <a:ext uri="{FF2B5EF4-FFF2-40B4-BE49-F238E27FC236}">
              <a16:creationId xmlns:a16="http://schemas.microsoft.com/office/drawing/2014/main" id="{00000000-0008-0000-0400-000068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17" name="Text Box 16">
          <a:extLst>
            <a:ext uri="{FF2B5EF4-FFF2-40B4-BE49-F238E27FC236}">
              <a16:creationId xmlns:a16="http://schemas.microsoft.com/office/drawing/2014/main" id="{00000000-0008-0000-0400-000069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18" name="Text Box 17">
          <a:extLst>
            <a:ext uri="{FF2B5EF4-FFF2-40B4-BE49-F238E27FC236}">
              <a16:creationId xmlns:a16="http://schemas.microsoft.com/office/drawing/2014/main" id="{00000000-0008-0000-0400-00006A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19" name="Text Box 18">
          <a:extLst>
            <a:ext uri="{FF2B5EF4-FFF2-40B4-BE49-F238E27FC236}">
              <a16:creationId xmlns:a16="http://schemas.microsoft.com/office/drawing/2014/main" id="{00000000-0008-0000-0400-00006B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20" name="Text Box 19">
          <a:extLst>
            <a:ext uri="{FF2B5EF4-FFF2-40B4-BE49-F238E27FC236}">
              <a16:creationId xmlns:a16="http://schemas.microsoft.com/office/drawing/2014/main" id="{00000000-0008-0000-0400-00006C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021" name="Text Box 15">
          <a:extLst>
            <a:ext uri="{FF2B5EF4-FFF2-40B4-BE49-F238E27FC236}">
              <a16:creationId xmlns:a16="http://schemas.microsoft.com/office/drawing/2014/main" id="{00000000-0008-0000-0400-00006D1B0000}"/>
            </a:ext>
          </a:extLst>
        </xdr:cNvPr>
        <xdr:cNvSpPr txBox="1">
          <a:spLocks noChangeArrowheads="1"/>
        </xdr:cNvSpPr>
      </xdr:nvSpPr>
      <xdr:spPr bwMode="auto">
        <a:xfrm>
          <a:off x="14554200" y="415671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22" name="Text Box 16">
          <a:extLst>
            <a:ext uri="{FF2B5EF4-FFF2-40B4-BE49-F238E27FC236}">
              <a16:creationId xmlns:a16="http://schemas.microsoft.com/office/drawing/2014/main" id="{00000000-0008-0000-0400-00006E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23" name="Text Box 17">
          <a:extLst>
            <a:ext uri="{FF2B5EF4-FFF2-40B4-BE49-F238E27FC236}">
              <a16:creationId xmlns:a16="http://schemas.microsoft.com/office/drawing/2014/main" id="{00000000-0008-0000-0400-00006F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24" name="Text Box 18">
          <a:extLst>
            <a:ext uri="{FF2B5EF4-FFF2-40B4-BE49-F238E27FC236}">
              <a16:creationId xmlns:a16="http://schemas.microsoft.com/office/drawing/2014/main" id="{00000000-0008-0000-0400-000070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25" name="Text Box 16">
          <a:extLst>
            <a:ext uri="{FF2B5EF4-FFF2-40B4-BE49-F238E27FC236}">
              <a16:creationId xmlns:a16="http://schemas.microsoft.com/office/drawing/2014/main" id="{00000000-0008-0000-0400-000071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26" name="Text Box 17">
          <a:extLst>
            <a:ext uri="{FF2B5EF4-FFF2-40B4-BE49-F238E27FC236}">
              <a16:creationId xmlns:a16="http://schemas.microsoft.com/office/drawing/2014/main" id="{00000000-0008-0000-0400-000072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27" name="Text Box 18">
          <a:extLst>
            <a:ext uri="{FF2B5EF4-FFF2-40B4-BE49-F238E27FC236}">
              <a16:creationId xmlns:a16="http://schemas.microsoft.com/office/drawing/2014/main" id="{00000000-0008-0000-0400-000073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28" name="Text Box 19">
          <a:extLst>
            <a:ext uri="{FF2B5EF4-FFF2-40B4-BE49-F238E27FC236}">
              <a16:creationId xmlns:a16="http://schemas.microsoft.com/office/drawing/2014/main" id="{00000000-0008-0000-0400-000074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29" name="Text Box 16">
          <a:extLst>
            <a:ext uri="{FF2B5EF4-FFF2-40B4-BE49-F238E27FC236}">
              <a16:creationId xmlns:a16="http://schemas.microsoft.com/office/drawing/2014/main" id="{00000000-0008-0000-0400-000075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30" name="Text Box 17">
          <a:extLst>
            <a:ext uri="{FF2B5EF4-FFF2-40B4-BE49-F238E27FC236}">
              <a16:creationId xmlns:a16="http://schemas.microsoft.com/office/drawing/2014/main" id="{00000000-0008-0000-0400-000076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31" name="Text Box 18">
          <a:extLst>
            <a:ext uri="{FF2B5EF4-FFF2-40B4-BE49-F238E27FC236}">
              <a16:creationId xmlns:a16="http://schemas.microsoft.com/office/drawing/2014/main" id="{00000000-0008-0000-0400-000077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32" name="Text Box 19">
          <a:extLst>
            <a:ext uri="{FF2B5EF4-FFF2-40B4-BE49-F238E27FC236}">
              <a16:creationId xmlns:a16="http://schemas.microsoft.com/office/drawing/2014/main" id="{00000000-0008-0000-0400-000078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033" name="Text Box 15">
          <a:extLst>
            <a:ext uri="{FF2B5EF4-FFF2-40B4-BE49-F238E27FC236}">
              <a16:creationId xmlns:a16="http://schemas.microsoft.com/office/drawing/2014/main" id="{00000000-0008-0000-0400-0000791B0000}"/>
            </a:ext>
          </a:extLst>
        </xdr:cNvPr>
        <xdr:cNvSpPr txBox="1">
          <a:spLocks noChangeArrowheads="1"/>
        </xdr:cNvSpPr>
      </xdr:nvSpPr>
      <xdr:spPr bwMode="auto">
        <a:xfrm>
          <a:off x="14554200" y="42090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034" name="Text Box 15">
          <a:extLst>
            <a:ext uri="{FF2B5EF4-FFF2-40B4-BE49-F238E27FC236}">
              <a16:creationId xmlns:a16="http://schemas.microsoft.com/office/drawing/2014/main" id="{00000000-0008-0000-0400-00007A1B0000}"/>
            </a:ext>
          </a:extLst>
        </xdr:cNvPr>
        <xdr:cNvSpPr txBox="1">
          <a:spLocks noChangeArrowheads="1"/>
        </xdr:cNvSpPr>
      </xdr:nvSpPr>
      <xdr:spPr bwMode="auto">
        <a:xfrm>
          <a:off x="14554200" y="42090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35" name="Text Box 16">
          <a:extLst>
            <a:ext uri="{FF2B5EF4-FFF2-40B4-BE49-F238E27FC236}">
              <a16:creationId xmlns:a16="http://schemas.microsoft.com/office/drawing/2014/main" id="{00000000-0008-0000-0400-00007B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36" name="Text Box 17">
          <a:extLst>
            <a:ext uri="{FF2B5EF4-FFF2-40B4-BE49-F238E27FC236}">
              <a16:creationId xmlns:a16="http://schemas.microsoft.com/office/drawing/2014/main" id="{00000000-0008-0000-0400-00007C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37" name="Text Box 18">
          <a:extLst>
            <a:ext uri="{FF2B5EF4-FFF2-40B4-BE49-F238E27FC236}">
              <a16:creationId xmlns:a16="http://schemas.microsoft.com/office/drawing/2014/main" id="{00000000-0008-0000-0400-00007D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38" name="Text Box 19">
          <a:extLst>
            <a:ext uri="{FF2B5EF4-FFF2-40B4-BE49-F238E27FC236}">
              <a16:creationId xmlns:a16="http://schemas.microsoft.com/office/drawing/2014/main" id="{00000000-0008-0000-0400-00007E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39" name="Text Box 16">
          <a:extLst>
            <a:ext uri="{FF2B5EF4-FFF2-40B4-BE49-F238E27FC236}">
              <a16:creationId xmlns:a16="http://schemas.microsoft.com/office/drawing/2014/main" id="{00000000-0008-0000-0400-00007F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40" name="Text Box 17">
          <a:extLst>
            <a:ext uri="{FF2B5EF4-FFF2-40B4-BE49-F238E27FC236}">
              <a16:creationId xmlns:a16="http://schemas.microsoft.com/office/drawing/2014/main" id="{00000000-0008-0000-0400-000080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41" name="Text Box 18">
          <a:extLst>
            <a:ext uri="{FF2B5EF4-FFF2-40B4-BE49-F238E27FC236}">
              <a16:creationId xmlns:a16="http://schemas.microsoft.com/office/drawing/2014/main" id="{00000000-0008-0000-0400-000081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2" name="Text Box 16">
          <a:extLst>
            <a:ext uri="{FF2B5EF4-FFF2-40B4-BE49-F238E27FC236}">
              <a16:creationId xmlns:a16="http://schemas.microsoft.com/office/drawing/2014/main" id="{00000000-0008-0000-0400-000082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3" name="Text Box 17">
          <a:extLst>
            <a:ext uri="{FF2B5EF4-FFF2-40B4-BE49-F238E27FC236}">
              <a16:creationId xmlns:a16="http://schemas.microsoft.com/office/drawing/2014/main" id="{00000000-0008-0000-0400-000083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4" name="Text Box 18">
          <a:extLst>
            <a:ext uri="{FF2B5EF4-FFF2-40B4-BE49-F238E27FC236}">
              <a16:creationId xmlns:a16="http://schemas.microsoft.com/office/drawing/2014/main" id="{00000000-0008-0000-0400-000084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5" name="Text Box 19">
          <a:extLst>
            <a:ext uri="{FF2B5EF4-FFF2-40B4-BE49-F238E27FC236}">
              <a16:creationId xmlns:a16="http://schemas.microsoft.com/office/drawing/2014/main" id="{00000000-0008-0000-0400-000085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6" name="Text Box 16">
          <a:extLst>
            <a:ext uri="{FF2B5EF4-FFF2-40B4-BE49-F238E27FC236}">
              <a16:creationId xmlns:a16="http://schemas.microsoft.com/office/drawing/2014/main" id="{00000000-0008-0000-0400-000086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7" name="Text Box 17">
          <a:extLst>
            <a:ext uri="{FF2B5EF4-FFF2-40B4-BE49-F238E27FC236}">
              <a16:creationId xmlns:a16="http://schemas.microsoft.com/office/drawing/2014/main" id="{00000000-0008-0000-0400-000087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8" name="Text Box 18">
          <a:extLst>
            <a:ext uri="{FF2B5EF4-FFF2-40B4-BE49-F238E27FC236}">
              <a16:creationId xmlns:a16="http://schemas.microsoft.com/office/drawing/2014/main" id="{00000000-0008-0000-0400-000088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49" name="Text Box 19">
          <a:extLst>
            <a:ext uri="{FF2B5EF4-FFF2-40B4-BE49-F238E27FC236}">
              <a16:creationId xmlns:a16="http://schemas.microsoft.com/office/drawing/2014/main" id="{00000000-0008-0000-0400-000089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0" name="Text Box 16">
          <a:extLst>
            <a:ext uri="{FF2B5EF4-FFF2-40B4-BE49-F238E27FC236}">
              <a16:creationId xmlns:a16="http://schemas.microsoft.com/office/drawing/2014/main" id="{00000000-0008-0000-0400-00008A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1" name="Text Box 17">
          <a:extLst>
            <a:ext uri="{FF2B5EF4-FFF2-40B4-BE49-F238E27FC236}">
              <a16:creationId xmlns:a16="http://schemas.microsoft.com/office/drawing/2014/main" id="{00000000-0008-0000-0400-00008B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2" name="Text Box 18">
          <a:extLst>
            <a:ext uri="{FF2B5EF4-FFF2-40B4-BE49-F238E27FC236}">
              <a16:creationId xmlns:a16="http://schemas.microsoft.com/office/drawing/2014/main" id="{00000000-0008-0000-0400-00008C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3" name="Text Box 19">
          <a:extLst>
            <a:ext uri="{FF2B5EF4-FFF2-40B4-BE49-F238E27FC236}">
              <a16:creationId xmlns:a16="http://schemas.microsoft.com/office/drawing/2014/main" id="{00000000-0008-0000-0400-00008D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4" name="Text Box 16">
          <a:extLst>
            <a:ext uri="{FF2B5EF4-FFF2-40B4-BE49-F238E27FC236}">
              <a16:creationId xmlns:a16="http://schemas.microsoft.com/office/drawing/2014/main" id="{00000000-0008-0000-0400-00008E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5" name="Text Box 17">
          <a:extLst>
            <a:ext uri="{FF2B5EF4-FFF2-40B4-BE49-F238E27FC236}">
              <a16:creationId xmlns:a16="http://schemas.microsoft.com/office/drawing/2014/main" id="{00000000-0008-0000-0400-00008F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56" name="Text Box 18">
          <a:extLst>
            <a:ext uri="{FF2B5EF4-FFF2-40B4-BE49-F238E27FC236}">
              <a16:creationId xmlns:a16="http://schemas.microsoft.com/office/drawing/2014/main" id="{00000000-0008-0000-0400-000090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57" name="Text Box 16">
          <a:extLst>
            <a:ext uri="{FF2B5EF4-FFF2-40B4-BE49-F238E27FC236}">
              <a16:creationId xmlns:a16="http://schemas.microsoft.com/office/drawing/2014/main" id="{00000000-0008-0000-0400-000091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58" name="Text Box 17">
          <a:extLst>
            <a:ext uri="{FF2B5EF4-FFF2-40B4-BE49-F238E27FC236}">
              <a16:creationId xmlns:a16="http://schemas.microsoft.com/office/drawing/2014/main" id="{00000000-0008-0000-0400-000092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59" name="Text Box 18">
          <a:extLst>
            <a:ext uri="{FF2B5EF4-FFF2-40B4-BE49-F238E27FC236}">
              <a16:creationId xmlns:a16="http://schemas.microsoft.com/office/drawing/2014/main" id="{00000000-0008-0000-0400-000093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60" name="Text Box 19">
          <a:extLst>
            <a:ext uri="{FF2B5EF4-FFF2-40B4-BE49-F238E27FC236}">
              <a16:creationId xmlns:a16="http://schemas.microsoft.com/office/drawing/2014/main" id="{00000000-0008-0000-0400-000094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61" name="Text Box 16">
          <a:extLst>
            <a:ext uri="{FF2B5EF4-FFF2-40B4-BE49-F238E27FC236}">
              <a16:creationId xmlns:a16="http://schemas.microsoft.com/office/drawing/2014/main" id="{00000000-0008-0000-0400-000095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62" name="Text Box 17">
          <a:extLst>
            <a:ext uri="{FF2B5EF4-FFF2-40B4-BE49-F238E27FC236}">
              <a16:creationId xmlns:a16="http://schemas.microsoft.com/office/drawing/2014/main" id="{00000000-0008-0000-0400-000096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63" name="Text Box 18">
          <a:extLst>
            <a:ext uri="{FF2B5EF4-FFF2-40B4-BE49-F238E27FC236}">
              <a16:creationId xmlns:a16="http://schemas.microsoft.com/office/drawing/2014/main" id="{00000000-0008-0000-0400-000097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7064" name="Text Box 15">
          <a:extLst>
            <a:ext uri="{FF2B5EF4-FFF2-40B4-BE49-F238E27FC236}">
              <a16:creationId xmlns:a16="http://schemas.microsoft.com/office/drawing/2014/main" id="{00000000-0008-0000-0400-0000981B0000}"/>
            </a:ext>
          </a:extLst>
        </xdr:cNvPr>
        <xdr:cNvSpPr txBox="1">
          <a:spLocks noChangeArrowheads="1"/>
        </xdr:cNvSpPr>
      </xdr:nvSpPr>
      <xdr:spPr bwMode="auto">
        <a:xfrm>
          <a:off x="14582775" y="4001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65" name="Text Box 16">
          <a:extLst>
            <a:ext uri="{FF2B5EF4-FFF2-40B4-BE49-F238E27FC236}">
              <a16:creationId xmlns:a16="http://schemas.microsoft.com/office/drawing/2014/main" id="{00000000-0008-0000-0400-000099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66" name="Text Box 17">
          <a:extLst>
            <a:ext uri="{FF2B5EF4-FFF2-40B4-BE49-F238E27FC236}">
              <a16:creationId xmlns:a16="http://schemas.microsoft.com/office/drawing/2014/main" id="{00000000-0008-0000-0400-00009A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67" name="Text Box 18">
          <a:extLst>
            <a:ext uri="{FF2B5EF4-FFF2-40B4-BE49-F238E27FC236}">
              <a16:creationId xmlns:a16="http://schemas.microsoft.com/office/drawing/2014/main" id="{00000000-0008-0000-0400-00009B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68" name="Text Box 19">
          <a:extLst>
            <a:ext uri="{FF2B5EF4-FFF2-40B4-BE49-F238E27FC236}">
              <a16:creationId xmlns:a16="http://schemas.microsoft.com/office/drawing/2014/main" id="{00000000-0008-0000-0400-00009C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69" name="Text Box 16">
          <a:extLst>
            <a:ext uri="{FF2B5EF4-FFF2-40B4-BE49-F238E27FC236}">
              <a16:creationId xmlns:a16="http://schemas.microsoft.com/office/drawing/2014/main" id="{00000000-0008-0000-0400-00009D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70" name="Text Box 17">
          <a:extLst>
            <a:ext uri="{FF2B5EF4-FFF2-40B4-BE49-F238E27FC236}">
              <a16:creationId xmlns:a16="http://schemas.microsoft.com/office/drawing/2014/main" id="{00000000-0008-0000-0400-00009E1B0000}"/>
            </a:ext>
          </a:extLst>
        </xdr:cNvPr>
        <xdr:cNvSpPr txBox="1">
          <a:spLocks noChangeArrowheads="1"/>
        </xdr:cNvSpPr>
      </xdr:nvSpPr>
      <xdr:spPr bwMode="auto">
        <a:xfrm>
          <a:off x="14554200"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7071" name="Text Box 18">
          <a:extLst>
            <a:ext uri="{FF2B5EF4-FFF2-40B4-BE49-F238E27FC236}">
              <a16:creationId xmlns:a16="http://schemas.microsoft.com/office/drawing/2014/main" id="{00000000-0008-0000-0400-00009F1B0000}"/>
            </a:ext>
          </a:extLst>
        </xdr:cNvPr>
        <xdr:cNvSpPr txBox="1">
          <a:spLocks noChangeArrowheads="1"/>
        </xdr:cNvSpPr>
      </xdr:nvSpPr>
      <xdr:spPr bwMode="auto">
        <a:xfrm>
          <a:off x="14546262"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72" name="Text Box 16">
          <a:extLst>
            <a:ext uri="{FF2B5EF4-FFF2-40B4-BE49-F238E27FC236}">
              <a16:creationId xmlns:a16="http://schemas.microsoft.com/office/drawing/2014/main" id="{00000000-0008-0000-0400-0000A0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73" name="Text Box 17">
          <a:extLst>
            <a:ext uri="{FF2B5EF4-FFF2-40B4-BE49-F238E27FC236}">
              <a16:creationId xmlns:a16="http://schemas.microsoft.com/office/drawing/2014/main" id="{00000000-0008-0000-0400-0000A1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74" name="Text Box 18">
          <a:extLst>
            <a:ext uri="{FF2B5EF4-FFF2-40B4-BE49-F238E27FC236}">
              <a16:creationId xmlns:a16="http://schemas.microsoft.com/office/drawing/2014/main" id="{00000000-0008-0000-0400-0000A2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75" name="Text Box 19">
          <a:extLst>
            <a:ext uri="{FF2B5EF4-FFF2-40B4-BE49-F238E27FC236}">
              <a16:creationId xmlns:a16="http://schemas.microsoft.com/office/drawing/2014/main" id="{00000000-0008-0000-0400-0000A3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76" name="Text Box 16">
          <a:extLst>
            <a:ext uri="{FF2B5EF4-FFF2-40B4-BE49-F238E27FC236}">
              <a16:creationId xmlns:a16="http://schemas.microsoft.com/office/drawing/2014/main" id="{00000000-0008-0000-0400-0000A41B0000}"/>
            </a:ext>
          </a:extLst>
        </xdr:cNvPr>
        <xdr:cNvSpPr txBox="1">
          <a:spLocks noChangeArrowheads="1"/>
        </xdr:cNvSpPr>
      </xdr:nvSpPr>
      <xdr:spPr bwMode="auto">
        <a:xfrm>
          <a:off x="17668875" y="40014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7077" name="Text Box 15">
          <a:extLst>
            <a:ext uri="{FF2B5EF4-FFF2-40B4-BE49-F238E27FC236}">
              <a16:creationId xmlns:a16="http://schemas.microsoft.com/office/drawing/2014/main" id="{00000000-0008-0000-0400-0000A51B0000}"/>
            </a:ext>
          </a:extLst>
        </xdr:cNvPr>
        <xdr:cNvSpPr txBox="1">
          <a:spLocks noChangeArrowheads="1"/>
        </xdr:cNvSpPr>
      </xdr:nvSpPr>
      <xdr:spPr bwMode="auto">
        <a:xfrm>
          <a:off x="14582775" y="4001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078" name="Text Box 15">
          <a:extLst>
            <a:ext uri="{FF2B5EF4-FFF2-40B4-BE49-F238E27FC236}">
              <a16:creationId xmlns:a16="http://schemas.microsoft.com/office/drawing/2014/main" id="{00000000-0008-0000-0400-0000A61B0000}"/>
            </a:ext>
          </a:extLst>
        </xdr:cNvPr>
        <xdr:cNvSpPr txBox="1">
          <a:spLocks noChangeArrowheads="1"/>
        </xdr:cNvSpPr>
      </xdr:nvSpPr>
      <xdr:spPr bwMode="auto">
        <a:xfrm>
          <a:off x="14554200" y="4001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7079" name="Text Box 15">
          <a:extLst>
            <a:ext uri="{FF2B5EF4-FFF2-40B4-BE49-F238E27FC236}">
              <a16:creationId xmlns:a16="http://schemas.microsoft.com/office/drawing/2014/main" id="{00000000-0008-0000-0400-0000A71B0000}"/>
            </a:ext>
          </a:extLst>
        </xdr:cNvPr>
        <xdr:cNvSpPr txBox="1">
          <a:spLocks noChangeArrowheads="1"/>
        </xdr:cNvSpPr>
      </xdr:nvSpPr>
      <xdr:spPr bwMode="auto">
        <a:xfrm>
          <a:off x="14582775" y="4001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0" name="Text Box 16">
          <a:extLst>
            <a:ext uri="{FF2B5EF4-FFF2-40B4-BE49-F238E27FC236}">
              <a16:creationId xmlns:a16="http://schemas.microsoft.com/office/drawing/2014/main" id="{00000000-0008-0000-0400-0000A8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1" name="Text Box 17">
          <a:extLst>
            <a:ext uri="{FF2B5EF4-FFF2-40B4-BE49-F238E27FC236}">
              <a16:creationId xmlns:a16="http://schemas.microsoft.com/office/drawing/2014/main" id="{00000000-0008-0000-0400-0000A9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2" name="Text Box 18">
          <a:extLst>
            <a:ext uri="{FF2B5EF4-FFF2-40B4-BE49-F238E27FC236}">
              <a16:creationId xmlns:a16="http://schemas.microsoft.com/office/drawing/2014/main" id="{00000000-0008-0000-0400-0000AA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3" name="Text Box 19">
          <a:extLst>
            <a:ext uri="{FF2B5EF4-FFF2-40B4-BE49-F238E27FC236}">
              <a16:creationId xmlns:a16="http://schemas.microsoft.com/office/drawing/2014/main" id="{00000000-0008-0000-0400-0000AB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4" name="Text Box 16">
          <a:extLst>
            <a:ext uri="{FF2B5EF4-FFF2-40B4-BE49-F238E27FC236}">
              <a16:creationId xmlns:a16="http://schemas.microsoft.com/office/drawing/2014/main" id="{00000000-0008-0000-0400-0000AC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5" name="Text Box 17">
          <a:extLst>
            <a:ext uri="{FF2B5EF4-FFF2-40B4-BE49-F238E27FC236}">
              <a16:creationId xmlns:a16="http://schemas.microsoft.com/office/drawing/2014/main" id="{00000000-0008-0000-0400-0000AD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86" name="Text Box 18">
          <a:extLst>
            <a:ext uri="{FF2B5EF4-FFF2-40B4-BE49-F238E27FC236}">
              <a16:creationId xmlns:a16="http://schemas.microsoft.com/office/drawing/2014/main" id="{00000000-0008-0000-0400-0000AE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87" name="Text Box 16">
          <a:extLst>
            <a:ext uri="{FF2B5EF4-FFF2-40B4-BE49-F238E27FC236}">
              <a16:creationId xmlns:a16="http://schemas.microsoft.com/office/drawing/2014/main" id="{00000000-0008-0000-0400-0000AF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88" name="Text Box 17">
          <a:extLst>
            <a:ext uri="{FF2B5EF4-FFF2-40B4-BE49-F238E27FC236}">
              <a16:creationId xmlns:a16="http://schemas.microsoft.com/office/drawing/2014/main" id="{00000000-0008-0000-0400-0000B0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89" name="Text Box 18">
          <a:extLst>
            <a:ext uri="{FF2B5EF4-FFF2-40B4-BE49-F238E27FC236}">
              <a16:creationId xmlns:a16="http://schemas.microsoft.com/office/drawing/2014/main" id="{00000000-0008-0000-0400-0000B1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90" name="Text Box 19">
          <a:extLst>
            <a:ext uri="{FF2B5EF4-FFF2-40B4-BE49-F238E27FC236}">
              <a16:creationId xmlns:a16="http://schemas.microsoft.com/office/drawing/2014/main" id="{00000000-0008-0000-0400-0000B2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91" name="Text Box 16">
          <a:extLst>
            <a:ext uri="{FF2B5EF4-FFF2-40B4-BE49-F238E27FC236}">
              <a16:creationId xmlns:a16="http://schemas.microsoft.com/office/drawing/2014/main" id="{00000000-0008-0000-0400-0000B3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92" name="Text Box 17">
          <a:extLst>
            <a:ext uri="{FF2B5EF4-FFF2-40B4-BE49-F238E27FC236}">
              <a16:creationId xmlns:a16="http://schemas.microsoft.com/office/drawing/2014/main" id="{00000000-0008-0000-0400-0000B4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93" name="Text Box 18">
          <a:extLst>
            <a:ext uri="{FF2B5EF4-FFF2-40B4-BE49-F238E27FC236}">
              <a16:creationId xmlns:a16="http://schemas.microsoft.com/office/drawing/2014/main" id="{00000000-0008-0000-0400-0000B5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094" name="Text Box 19">
          <a:extLst>
            <a:ext uri="{FF2B5EF4-FFF2-40B4-BE49-F238E27FC236}">
              <a16:creationId xmlns:a16="http://schemas.microsoft.com/office/drawing/2014/main" id="{00000000-0008-0000-0400-0000B6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095" name="Text Box 15">
          <a:extLst>
            <a:ext uri="{FF2B5EF4-FFF2-40B4-BE49-F238E27FC236}">
              <a16:creationId xmlns:a16="http://schemas.microsoft.com/office/drawing/2014/main" id="{00000000-0008-0000-0400-0000B71B0000}"/>
            </a:ext>
          </a:extLst>
        </xdr:cNvPr>
        <xdr:cNvSpPr txBox="1">
          <a:spLocks noChangeArrowheads="1"/>
        </xdr:cNvSpPr>
      </xdr:nvSpPr>
      <xdr:spPr bwMode="auto">
        <a:xfrm>
          <a:off x="14554200" y="400145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096" name="Text Box 15">
          <a:extLst>
            <a:ext uri="{FF2B5EF4-FFF2-40B4-BE49-F238E27FC236}">
              <a16:creationId xmlns:a16="http://schemas.microsoft.com/office/drawing/2014/main" id="{00000000-0008-0000-0400-0000B81B0000}"/>
            </a:ext>
          </a:extLst>
        </xdr:cNvPr>
        <xdr:cNvSpPr txBox="1">
          <a:spLocks noChangeArrowheads="1"/>
        </xdr:cNvSpPr>
      </xdr:nvSpPr>
      <xdr:spPr bwMode="auto">
        <a:xfrm>
          <a:off x="14554200" y="400145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97" name="Text Box 16">
          <a:extLst>
            <a:ext uri="{FF2B5EF4-FFF2-40B4-BE49-F238E27FC236}">
              <a16:creationId xmlns:a16="http://schemas.microsoft.com/office/drawing/2014/main" id="{00000000-0008-0000-0400-0000B9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98" name="Text Box 17">
          <a:extLst>
            <a:ext uri="{FF2B5EF4-FFF2-40B4-BE49-F238E27FC236}">
              <a16:creationId xmlns:a16="http://schemas.microsoft.com/office/drawing/2014/main" id="{00000000-0008-0000-0400-0000BA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099" name="Text Box 18">
          <a:extLst>
            <a:ext uri="{FF2B5EF4-FFF2-40B4-BE49-F238E27FC236}">
              <a16:creationId xmlns:a16="http://schemas.microsoft.com/office/drawing/2014/main" id="{00000000-0008-0000-0400-0000BB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00" name="Text Box 19">
          <a:extLst>
            <a:ext uri="{FF2B5EF4-FFF2-40B4-BE49-F238E27FC236}">
              <a16:creationId xmlns:a16="http://schemas.microsoft.com/office/drawing/2014/main" id="{00000000-0008-0000-0400-0000BC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101" name="Text Box 15">
          <a:extLst>
            <a:ext uri="{FF2B5EF4-FFF2-40B4-BE49-F238E27FC236}">
              <a16:creationId xmlns:a16="http://schemas.microsoft.com/office/drawing/2014/main" id="{00000000-0008-0000-0400-0000BD1B0000}"/>
            </a:ext>
          </a:extLst>
        </xdr:cNvPr>
        <xdr:cNvSpPr txBox="1">
          <a:spLocks noChangeArrowheads="1"/>
        </xdr:cNvSpPr>
      </xdr:nvSpPr>
      <xdr:spPr bwMode="auto">
        <a:xfrm>
          <a:off x="14554200" y="41043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02" name="Text Box 16">
          <a:extLst>
            <a:ext uri="{FF2B5EF4-FFF2-40B4-BE49-F238E27FC236}">
              <a16:creationId xmlns:a16="http://schemas.microsoft.com/office/drawing/2014/main" id="{00000000-0008-0000-0400-0000BE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03" name="Text Box 17">
          <a:extLst>
            <a:ext uri="{FF2B5EF4-FFF2-40B4-BE49-F238E27FC236}">
              <a16:creationId xmlns:a16="http://schemas.microsoft.com/office/drawing/2014/main" id="{00000000-0008-0000-0400-0000BF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04" name="Text Box 18">
          <a:extLst>
            <a:ext uri="{FF2B5EF4-FFF2-40B4-BE49-F238E27FC236}">
              <a16:creationId xmlns:a16="http://schemas.microsoft.com/office/drawing/2014/main" id="{00000000-0008-0000-0400-0000C0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05" name="Text Box 16">
          <a:extLst>
            <a:ext uri="{FF2B5EF4-FFF2-40B4-BE49-F238E27FC236}">
              <a16:creationId xmlns:a16="http://schemas.microsoft.com/office/drawing/2014/main" id="{00000000-0008-0000-0400-0000C1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06" name="Text Box 17">
          <a:extLst>
            <a:ext uri="{FF2B5EF4-FFF2-40B4-BE49-F238E27FC236}">
              <a16:creationId xmlns:a16="http://schemas.microsoft.com/office/drawing/2014/main" id="{00000000-0008-0000-0400-0000C2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07" name="Text Box 18">
          <a:extLst>
            <a:ext uri="{FF2B5EF4-FFF2-40B4-BE49-F238E27FC236}">
              <a16:creationId xmlns:a16="http://schemas.microsoft.com/office/drawing/2014/main" id="{00000000-0008-0000-0400-0000C3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08" name="Text Box 19">
          <a:extLst>
            <a:ext uri="{FF2B5EF4-FFF2-40B4-BE49-F238E27FC236}">
              <a16:creationId xmlns:a16="http://schemas.microsoft.com/office/drawing/2014/main" id="{00000000-0008-0000-0400-0000C4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09" name="Text Box 16">
          <a:extLst>
            <a:ext uri="{FF2B5EF4-FFF2-40B4-BE49-F238E27FC236}">
              <a16:creationId xmlns:a16="http://schemas.microsoft.com/office/drawing/2014/main" id="{00000000-0008-0000-0400-0000C5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10" name="Text Box 17">
          <a:extLst>
            <a:ext uri="{FF2B5EF4-FFF2-40B4-BE49-F238E27FC236}">
              <a16:creationId xmlns:a16="http://schemas.microsoft.com/office/drawing/2014/main" id="{00000000-0008-0000-0400-0000C6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11" name="Text Box 18">
          <a:extLst>
            <a:ext uri="{FF2B5EF4-FFF2-40B4-BE49-F238E27FC236}">
              <a16:creationId xmlns:a16="http://schemas.microsoft.com/office/drawing/2014/main" id="{00000000-0008-0000-0400-0000C7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7112" name="Text Box 15">
          <a:extLst>
            <a:ext uri="{FF2B5EF4-FFF2-40B4-BE49-F238E27FC236}">
              <a16:creationId xmlns:a16="http://schemas.microsoft.com/office/drawing/2014/main" id="{00000000-0008-0000-0400-0000C81B0000}"/>
            </a:ext>
          </a:extLst>
        </xdr:cNvPr>
        <xdr:cNvSpPr txBox="1">
          <a:spLocks noChangeArrowheads="1"/>
        </xdr:cNvSpPr>
      </xdr:nvSpPr>
      <xdr:spPr bwMode="auto">
        <a:xfrm>
          <a:off x="14582775" y="41756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13" name="Text Box 16">
          <a:extLst>
            <a:ext uri="{FF2B5EF4-FFF2-40B4-BE49-F238E27FC236}">
              <a16:creationId xmlns:a16="http://schemas.microsoft.com/office/drawing/2014/main" id="{00000000-0008-0000-0400-0000C9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14" name="Text Box 17">
          <a:extLst>
            <a:ext uri="{FF2B5EF4-FFF2-40B4-BE49-F238E27FC236}">
              <a16:creationId xmlns:a16="http://schemas.microsoft.com/office/drawing/2014/main" id="{00000000-0008-0000-0400-0000CA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15" name="Text Box 18">
          <a:extLst>
            <a:ext uri="{FF2B5EF4-FFF2-40B4-BE49-F238E27FC236}">
              <a16:creationId xmlns:a16="http://schemas.microsoft.com/office/drawing/2014/main" id="{00000000-0008-0000-0400-0000CB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16" name="Text Box 19">
          <a:extLst>
            <a:ext uri="{FF2B5EF4-FFF2-40B4-BE49-F238E27FC236}">
              <a16:creationId xmlns:a16="http://schemas.microsoft.com/office/drawing/2014/main" id="{00000000-0008-0000-0400-0000CC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17" name="Text Box 16">
          <a:extLst>
            <a:ext uri="{FF2B5EF4-FFF2-40B4-BE49-F238E27FC236}">
              <a16:creationId xmlns:a16="http://schemas.microsoft.com/office/drawing/2014/main" id="{00000000-0008-0000-0400-0000CD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7118" name="Text Box 17">
          <a:extLst>
            <a:ext uri="{FF2B5EF4-FFF2-40B4-BE49-F238E27FC236}">
              <a16:creationId xmlns:a16="http://schemas.microsoft.com/office/drawing/2014/main" id="{00000000-0008-0000-0400-0000CE1B0000}"/>
            </a:ext>
          </a:extLst>
        </xdr:cNvPr>
        <xdr:cNvSpPr txBox="1">
          <a:spLocks noChangeArrowheads="1"/>
        </xdr:cNvSpPr>
      </xdr:nvSpPr>
      <xdr:spPr bwMode="auto">
        <a:xfrm>
          <a:off x="14554200"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0</xdr:rowOff>
    </xdr:from>
    <xdr:ext cx="95250" cy="171450"/>
    <xdr:sp macro="" textlink="">
      <xdr:nvSpPr>
        <xdr:cNvPr id="7119" name="Text Box 18">
          <a:extLst>
            <a:ext uri="{FF2B5EF4-FFF2-40B4-BE49-F238E27FC236}">
              <a16:creationId xmlns:a16="http://schemas.microsoft.com/office/drawing/2014/main" id="{00000000-0008-0000-0400-0000CF1B0000}"/>
            </a:ext>
          </a:extLst>
        </xdr:cNvPr>
        <xdr:cNvSpPr txBox="1">
          <a:spLocks noChangeArrowheads="1"/>
        </xdr:cNvSpPr>
      </xdr:nvSpPr>
      <xdr:spPr bwMode="auto">
        <a:xfrm>
          <a:off x="14546262" y="416020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20" name="Text Box 16">
          <a:extLst>
            <a:ext uri="{FF2B5EF4-FFF2-40B4-BE49-F238E27FC236}">
              <a16:creationId xmlns:a16="http://schemas.microsoft.com/office/drawing/2014/main" id="{00000000-0008-0000-0400-0000D0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21" name="Text Box 17">
          <a:extLst>
            <a:ext uri="{FF2B5EF4-FFF2-40B4-BE49-F238E27FC236}">
              <a16:creationId xmlns:a16="http://schemas.microsoft.com/office/drawing/2014/main" id="{00000000-0008-0000-0400-0000D1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22" name="Text Box 18">
          <a:extLst>
            <a:ext uri="{FF2B5EF4-FFF2-40B4-BE49-F238E27FC236}">
              <a16:creationId xmlns:a16="http://schemas.microsoft.com/office/drawing/2014/main" id="{00000000-0008-0000-0400-0000D2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23" name="Text Box 19">
          <a:extLst>
            <a:ext uri="{FF2B5EF4-FFF2-40B4-BE49-F238E27FC236}">
              <a16:creationId xmlns:a16="http://schemas.microsoft.com/office/drawing/2014/main" id="{00000000-0008-0000-0400-0000D3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7124" name="Text Box 16">
          <a:extLst>
            <a:ext uri="{FF2B5EF4-FFF2-40B4-BE49-F238E27FC236}">
              <a16:creationId xmlns:a16="http://schemas.microsoft.com/office/drawing/2014/main" id="{00000000-0008-0000-0400-0000D41B0000}"/>
            </a:ext>
          </a:extLst>
        </xdr:cNvPr>
        <xdr:cNvSpPr txBox="1">
          <a:spLocks noChangeArrowheads="1"/>
        </xdr:cNvSpPr>
      </xdr:nvSpPr>
      <xdr:spPr bwMode="auto">
        <a:xfrm>
          <a:off x="17668875" y="415861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7125" name="Text Box 15">
          <a:extLst>
            <a:ext uri="{FF2B5EF4-FFF2-40B4-BE49-F238E27FC236}">
              <a16:creationId xmlns:a16="http://schemas.microsoft.com/office/drawing/2014/main" id="{00000000-0008-0000-0400-0000D51B0000}"/>
            </a:ext>
          </a:extLst>
        </xdr:cNvPr>
        <xdr:cNvSpPr txBox="1">
          <a:spLocks noChangeArrowheads="1"/>
        </xdr:cNvSpPr>
      </xdr:nvSpPr>
      <xdr:spPr bwMode="auto">
        <a:xfrm>
          <a:off x="14582775" y="41756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126" name="Text Box 15">
          <a:extLst>
            <a:ext uri="{FF2B5EF4-FFF2-40B4-BE49-F238E27FC236}">
              <a16:creationId xmlns:a16="http://schemas.microsoft.com/office/drawing/2014/main" id="{00000000-0008-0000-0400-0000D61B0000}"/>
            </a:ext>
          </a:extLst>
        </xdr:cNvPr>
        <xdr:cNvSpPr txBox="1">
          <a:spLocks noChangeArrowheads="1"/>
        </xdr:cNvSpPr>
      </xdr:nvSpPr>
      <xdr:spPr bwMode="auto">
        <a:xfrm>
          <a:off x="14554200" y="42090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0</xdr:rowOff>
    </xdr:from>
    <xdr:ext cx="95250" cy="213632"/>
    <xdr:sp macro="" textlink="">
      <xdr:nvSpPr>
        <xdr:cNvPr id="7127" name="Text Box 15">
          <a:extLst>
            <a:ext uri="{FF2B5EF4-FFF2-40B4-BE49-F238E27FC236}">
              <a16:creationId xmlns:a16="http://schemas.microsoft.com/office/drawing/2014/main" id="{00000000-0008-0000-0400-0000D71B0000}"/>
            </a:ext>
          </a:extLst>
        </xdr:cNvPr>
        <xdr:cNvSpPr txBox="1">
          <a:spLocks noChangeArrowheads="1"/>
        </xdr:cNvSpPr>
      </xdr:nvSpPr>
      <xdr:spPr bwMode="auto">
        <a:xfrm>
          <a:off x="14582775" y="417565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442269"/>
    <xdr:sp macro="" textlink="">
      <xdr:nvSpPr>
        <xdr:cNvPr id="7128" name="Text Box 15">
          <a:extLst>
            <a:ext uri="{FF2B5EF4-FFF2-40B4-BE49-F238E27FC236}">
              <a16:creationId xmlns:a16="http://schemas.microsoft.com/office/drawing/2014/main" id="{00000000-0008-0000-0400-0000D81B0000}"/>
            </a:ext>
          </a:extLst>
        </xdr:cNvPr>
        <xdr:cNvSpPr txBox="1">
          <a:spLocks noChangeArrowheads="1"/>
        </xdr:cNvSpPr>
      </xdr:nvSpPr>
      <xdr:spPr bwMode="auto">
        <a:xfrm>
          <a:off x="14554200" y="420909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213632"/>
    <xdr:sp macro="" textlink="">
      <xdr:nvSpPr>
        <xdr:cNvPr id="7129" name="Text Box 15">
          <a:extLst>
            <a:ext uri="{FF2B5EF4-FFF2-40B4-BE49-F238E27FC236}">
              <a16:creationId xmlns:a16="http://schemas.microsoft.com/office/drawing/2014/main" id="{00000000-0008-0000-0400-0000D91B0000}"/>
            </a:ext>
          </a:extLst>
        </xdr:cNvPr>
        <xdr:cNvSpPr txBox="1">
          <a:spLocks noChangeArrowheads="1"/>
        </xdr:cNvSpPr>
      </xdr:nvSpPr>
      <xdr:spPr bwMode="auto">
        <a:xfrm>
          <a:off x="14554200" y="420909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7130" name="Text Box 16">
          <a:extLst>
            <a:ext uri="{FF2B5EF4-FFF2-40B4-BE49-F238E27FC236}">
              <a16:creationId xmlns:a16="http://schemas.microsoft.com/office/drawing/2014/main" id="{00000000-0008-0000-0400-0000DA1B0000}"/>
            </a:ext>
          </a:extLst>
        </xdr:cNvPr>
        <xdr:cNvSpPr txBox="1">
          <a:spLocks noChangeArrowheads="1"/>
        </xdr:cNvSpPr>
      </xdr:nvSpPr>
      <xdr:spPr bwMode="auto">
        <a:xfrm>
          <a:off x="26329821" y="32657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7131" name="Text Box 17">
          <a:extLst>
            <a:ext uri="{FF2B5EF4-FFF2-40B4-BE49-F238E27FC236}">
              <a16:creationId xmlns:a16="http://schemas.microsoft.com/office/drawing/2014/main" id="{00000000-0008-0000-0400-0000DB1B0000}"/>
            </a:ext>
          </a:extLst>
        </xdr:cNvPr>
        <xdr:cNvSpPr txBox="1">
          <a:spLocks noChangeArrowheads="1"/>
        </xdr:cNvSpPr>
      </xdr:nvSpPr>
      <xdr:spPr bwMode="auto">
        <a:xfrm>
          <a:off x="26329821" y="32657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7132" name="Text Box 18">
          <a:extLst>
            <a:ext uri="{FF2B5EF4-FFF2-40B4-BE49-F238E27FC236}">
              <a16:creationId xmlns:a16="http://schemas.microsoft.com/office/drawing/2014/main" id="{00000000-0008-0000-0400-0000DC1B0000}"/>
            </a:ext>
          </a:extLst>
        </xdr:cNvPr>
        <xdr:cNvSpPr txBox="1">
          <a:spLocks noChangeArrowheads="1"/>
        </xdr:cNvSpPr>
      </xdr:nvSpPr>
      <xdr:spPr bwMode="auto">
        <a:xfrm>
          <a:off x="26329821" y="32657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7133" name="Text Box 19">
          <a:extLst>
            <a:ext uri="{FF2B5EF4-FFF2-40B4-BE49-F238E27FC236}">
              <a16:creationId xmlns:a16="http://schemas.microsoft.com/office/drawing/2014/main" id="{00000000-0008-0000-0400-0000DD1B0000}"/>
            </a:ext>
          </a:extLst>
        </xdr:cNvPr>
        <xdr:cNvSpPr txBox="1">
          <a:spLocks noChangeArrowheads="1"/>
        </xdr:cNvSpPr>
      </xdr:nvSpPr>
      <xdr:spPr bwMode="auto">
        <a:xfrm>
          <a:off x="26329821" y="32657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442269"/>
    <xdr:sp macro="" textlink="">
      <xdr:nvSpPr>
        <xdr:cNvPr id="7134" name="Text Box 15">
          <a:extLst>
            <a:ext uri="{FF2B5EF4-FFF2-40B4-BE49-F238E27FC236}">
              <a16:creationId xmlns:a16="http://schemas.microsoft.com/office/drawing/2014/main" id="{00000000-0008-0000-0400-0000DE1B0000}"/>
            </a:ext>
          </a:extLst>
        </xdr:cNvPr>
        <xdr:cNvSpPr txBox="1">
          <a:spLocks noChangeArrowheads="1"/>
        </xdr:cNvSpPr>
      </xdr:nvSpPr>
      <xdr:spPr bwMode="auto">
        <a:xfrm>
          <a:off x="26329821" y="6151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4767" name="Text Box 15">
          <a:extLst>
            <a:ext uri="{FF2B5EF4-FFF2-40B4-BE49-F238E27FC236}">
              <a16:creationId xmlns:a16="http://schemas.microsoft.com/office/drawing/2014/main" id="{00000000-0008-0000-0400-00009F120000}"/>
            </a:ext>
          </a:extLst>
        </xdr:cNvPr>
        <xdr:cNvSpPr txBox="1">
          <a:spLocks noChangeArrowheads="1"/>
        </xdr:cNvSpPr>
      </xdr:nvSpPr>
      <xdr:spPr bwMode="auto">
        <a:xfrm>
          <a:off x="14935200" y="5124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4768" name="Text Box 15">
          <a:extLst>
            <a:ext uri="{FF2B5EF4-FFF2-40B4-BE49-F238E27FC236}">
              <a16:creationId xmlns:a16="http://schemas.microsoft.com/office/drawing/2014/main" id="{00000000-0008-0000-0400-0000A0120000}"/>
            </a:ext>
          </a:extLst>
        </xdr:cNvPr>
        <xdr:cNvSpPr txBox="1">
          <a:spLocks noChangeArrowheads="1"/>
        </xdr:cNvSpPr>
      </xdr:nvSpPr>
      <xdr:spPr bwMode="auto">
        <a:xfrm>
          <a:off x="14935200" y="51241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xdr:row>
      <xdr:rowOff>504825</xdr:rowOff>
    </xdr:from>
    <xdr:ext cx="95250" cy="442269"/>
    <xdr:sp macro="" textlink="">
      <xdr:nvSpPr>
        <xdr:cNvPr id="4769" name="Text Box 15">
          <a:extLst>
            <a:ext uri="{FF2B5EF4-FFF2-40B4-BE49-F238E27FC236}">
              <a16:creationId xmlns:a16="http://schemas.microsoft.com/office/drawing/2014/main" id="{00000000-0008-0000-0400-0000A1120000}"/>
            </a:ext>
          </a:extLst>
        </xdr:cNvPr>
        <xdr:cNvSpPr txBox="1">
          <a:spLocks noChangeArrowheads="1"/>
        </xdr:cNvSpPr>
      </xdr:nvSpPr>
      <xdr:spPr bwMode="auto">
        <a:xfrm>
          <a:off x="26298525" y="24279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0" name="Text Box 16">
          <a:extLst>
            <a:ext uri="{FF2B5EF4-FFF2-40B4-BE49-F238E27FC236}">
              <a16:creationId xmlns:a16="http://schemas.microsoft.com/office/drawing/2014/main" id="{00000000-0008-0000-0400-0000A2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1" name="Text Box 17">
          <a:extLst>
            <a:ext uri="{FF2B5EF4-FFF2-40B4-BE49-F238E27FC236}">
              <a16:creationId xmlns:a16="http://schemas.microsoft.com/office/drawing/2014/main" id="{00000000-0008-0000-0400-0000A3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2" name="Text Box 18">
          <a:extLst>
            <a:ext uri="{FF2B5EF4-FFF2-40B4-BE49-F238E27FC236}">
              <a16:creationId xmlns:a16="http://schemas.microsoft.com/office/drawing/2014/main" id="{00000000-0008-0000-0400-0000A4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3" name="Text Box 19">
          <a:extLst>
            <a:ext uri="{FF2B5EF4-FFF2-40B4-BE49-F238E27FC236}">
              <a16:creationId xmlns:a16="http://schemas.microsoft.com/office/drawing/2014/main" id="{00000000-0008-0000-0400-0000A5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4774" name="Text Box 15">
          <a:extLst>
            <a:ext uri="{FF2B5EF4-FFF2-40B4-BE49-F238E27FC236}">
              <a16:creationId xmlns:a16="http://schemas.microsoft.com/office/drawing/2014/main" id="{00000000-0008-0000-0400-0000A6120000}"/>
            </a:ext>
          </a:extLst>
        </xdr:cNvPr>
        <xdr:cNvSpPr txBox="1">
          <a:spLocks noChangeArrowheads="1"/>
        </xdr:cNvSpPr>
      </xdr:nvSpPr>
      <xdr:spPr bwMode="auto">
        <a:xfrm>
          <a:off x="26298525" y="2637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xdr:row>
      <xdr:rowOff>504825</xdr:rowOff>
    </xdr:from>
    <xdr:ext cx="95250" cy="442269"/>
    <xdr:sp macro="" textlink="">
      <xdr:nvSpPr>
        <xdr:cNvPr id="4775" name="Text Box 15">
          <a:extLst>
            <a:ext uri="{FF2B5EF4-FFF2-40B4-BE49-F238E27FC236}">
              <a16:creationId xmlns:a16="http://schemas.microsoft.com/office/drawing/2014/main" id="{00000000-0008-0000-0400-0000A7120000}"/>
            </a:ext>
          </a:extLst>
        </xdr:cNvPr>
        <xdr:cNvSpPr txBox="1">
          <a:spLocks noChangeArrowheads="1"/>
        </xdr:cNvSpPr>
      </xdr:nvSpPr>
      <xdr:spPr bwMode="auto">
        <a:xfrm>
          <a:off x="26298525" y="24279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6" name="Text Box 16">
          <a:extLst>
            <a:ext uri="{FF2B5EF4-FFF2-40B4-BE49-F238E27FC236}">
              <a16:creationId xmlns:a16="http://schemas.microsoft.com/office/drawing/2014/main" id="{00000000-0008-0000-0400-0000A8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7" name="Text Box 17">
          <a:extLst>
            <a:ext uri="{FF2B5EF4-FFF2-40B4-BE49-F238E27FC236}">
              <a16:creationId xmlns:a16="http://schemas.microsoft.com/office/drawing/2014/main" id="{00000000-0008-0000-0400-0000A9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8" name="Text Box 18">
          <a:extLst>
            <a:ext uri="{FF2B5EF4-FFF2-40B4-BE49-F238E27FC236}">
              <a16:creationId xmlns:a16="http://schemas.microsoft.com/office/drawing/2014/main" id="{00000000-0008-0000-0400-0000AA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79" name="Text Box 19">
          <a:extLst>
            <a:ext uri="{FF2B5EF4-FFF2-40B4-BE49-F238E27FC236}">
              <a16:creationId xmlns:a16="http://schemas.microsoft.com/office/drawing/2014/main" id="{00000000-0008-0000-0400-0000AB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xdr:row>
      <xdr:rowOff>504825</xdr:rowOff>
    </xdr:from>
    <xdr:ext cx="95250" cy="442269"/>
    <xdr:sp macro="" textlink="">
      <xdr:nvSpPr>
        <xdr:cNvPr id="4780" name="Text Box 15">
          <a:extLst>
            <a:ext uri="{FF2B5EF4-FFF2-40B4-BE49-F238E27FC236}">
              <a16:creationId xmlns:a16="http://schemas.microsoft.com/office/drawing/2014/main" id="{00000000-0008-0000-0400-0000AC120000}"/>
            </a:ext>
          </a:extLst>
        </xdr:cNvPr>
        <xdr:cNvSpPr txBox="1">
          <a:spLocks noChangeArrowheads="1"/>
        </xdr:cNvSpPr>
      </xdr:nvSpPr>
      <xdr:spPr bwMode="auto">
        <a:xfrm>
          <a:off x="26298525" y="24279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81" name="Text Box 16">
          <a:extLst>
            <a:ext uri="{FF2B5EF4-FFF2-40B4-BE49-F238E27FC236}">
              <a16:creationId xmlns:a16="http://schemas.microsoft.com/office/drawing/2014/main" id="{00000000-0008-0000-0400-0000AD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82" name="Text Box 17">
          <a:extLst>
            <a:ext uri="{FF2B5EF4-FFF2-40B4-BE49-F238E27FC236}">
              <a16:creationId xmlns:a16="http://schemas.microsoft.com/office/drawing/2014/main" id="{00000000-0008-0000-0400-0000AE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83" name="Text Box 18">
          <a:extLst>
            <a:ext uri="{FF2B5EF4-FFF2-40B4-BE49-F238E27FC236}">
              <a16:creationId xmlns:a16="http://schemas.microsoft.com/office/drawing/2014/main" id="{00000000-0008-0000-0400-0000AF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0</xdr:rowOff>
    </xdr:from>
    <xdr:ext cx="95250" cy="171450"/>
    <xdr:sp macro="" textlink="">
      <xdr:nvSpPr>
        <xdr:cNvPr id="4784" name="Text Box 19">
          <a:extLst>
            <a:ext uri="{FF2B5EF4-FFF2-40B4-BE49-F238E27FC236}">
              <a16:creationId xmlns:a16="http://schemas.microsoft.com/office/drawing/2014/main" id="{00000000-0008-0000-0400-0000B0120000}"/>
            </a:ext>
          </a:extLst>
        </xdr:cNvPr>
        <xdr:cNvSpPr txBox="1">
          <a:spLocks noChangeArrowheads="1"/>
        </xdr:cNvSpPr>
      </xdr:nvSpPr>
      <xdr:spPr bwMode="auto">
        <a:xfrm>
          <a:off x="26298525" y="25869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4785" name="Text Box 16">
          <a:extLst>
            <a:ext uri="{FF2B5EF4-FFF2-40B4-BE49-F238E27FC236}">
              <a16:creationId xmlns:a16="http://schemas.microsoft.com/office/drawing/2014/main" id="{00000000-0008-0000-0400-0000B1120000}"/>
            </a:ext>
          </a:extLst>
        </xdr:cNvPr>
        <xdr:cNvSpPr txBox="1">
          <a:spLocks noChangeArrowheads="1"/>
        </xdr:cNvSpPr>
      </xdr:nvSpPr>
      <xdr:spPr bwMode="auto">
        <a:xfrm>
          <a:off x="26298525" y="24298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4786" name="Text Box 17">
          <a:extLst>
            <a:ext uri="{FF2B5EF4-FFF2-40B4-BE49-F238E27FC236}">
              <a16:creationId xmlns:a16="http://schemas.microsoft.com/office/drawing/2014/main" id="{00000000-0008-0000-0400-0000B2120000}"/>
            </a:ext>
          </a:extLst>
        </xdr:cNvPr>
        <xdr:cNvSpPr txBox="1">
          <a:spLocks noChangeArrowheads="1"/>
        </xdr:cNvSpPr>
      </xdr:nvSpPr>
      <xdr:spPr bwMode="auto">
        <a:xfrm>
          <a:off x="26298525" y="24298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4787" name="Text Box 18">
          <a:extLst>
            <a:ext uri="{FF2B5EF4-FFF2-40B4-BE49-F238E27FC236}">
              <a16:creationId xmlns:a16="http://schemas.microsoft.com/office/drawing/2014/main" id="{00000000-0008-0000-0400-0000B3120000}"/>
            </a:ext>
          </a:extLst>
        </xdr:cNvPr>
        <xdr:cNvSpPr txBox="1">
          <a:spLocks noChangeArrowheads="1"/>
        </xdr:cNvSpPr>
      </xdr:nvSpPr>
      <xdr:spPr bwMode="auto">
        <a:xfrm>
          <a:off x="26298525" y="24298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4788" name="Text Box 19">
          <a:extLst>
            <a:ext uri="{FF2B5EF4-FFF2-40B4-BE49-F238E27FC236}">
              <a16:creationId xmlns:a16="http://schemas.microsoft.com/office/drawing/2014/main" id="{00000000-0008-0000-0400-0000B4120000}"/>
            </a:ext>
          </a:extLst>
        </xdr:cNvPr>
        <xdr:cNvSpPr txBox="1">
          <a:spLocks noChangeArrowheads="1"/>
        </xdr:cNvSpPr>
      </xdr:nvSpPr>
      <xdr:spPr bwMode="auto">
        <a:xfrm>
          <a:off x="26298525" y="242982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4789" name="Text Box 15">
          <a:extLst>
            <a:ext uri="{FF2B5EF4-FFF2-40B4-BE49-F238E27FC236}">
              <a16:creationId xmlns:a16="http://schemas.microsoft.com/office/drawing/2014/main" id="{00000000-0008-0000-0400-0000B5120000}"/>
            </a:ext>
          </a:extLst>
        </xdr:cNvPr>
        <xdr:cNvSpPr txBox="1">
          <a:spLocks noChangeArrowheads="1"/>
        </xdr:cNvSpPr>
      </xdr:nvSpPr>
      <xdr:spPr bwMode="auto">
        <a:xfrm>
          <a:off x="26298525" y="2637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4790" name="Text Box 15">
          <a:extLst>
            <a:ext uri="{FF2B5EF4-FFF2-40B4-BE49-F238E27FC236}">
              <a16:creationId xmlns:a16="http://schemas.microsoft.com/office/drawing/2014/main" id="{00000000-0008-0000-0400-0000B6120000}"/>
            </a:ext>
          </a:extLst>
        </xdr:cNvPr>
        <xdr:cNvSpPr txBox="1">
          <a:spLocks noChangeArrowheads="1"/>
        </xdr:cNvSpPr>
      </xdr:nvSpPr>
      <xdr:spPr bwMode="auto">
        <a:xfrm>
          <a:off x="26298525" y="26374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18" name="Text Box 16">
          <a:extLst>
            <a:ext uri="{FF2B5EF4-FFF2-40B4-BE49-F238E27FC236}">
              <a16:creationId xmlns:a16="http://schemas.microsoft.com/office/drawing/2014/main" id="{00000000-0008-0000-0400-0000D2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19" name="Text Box 17">
          <a:extLst>
            <a:ext uri="{FF2B5EF4-FFF2-40B4-BE49-F238E27FC236}">
              <a16:creationId xmlns:a16="http://schemas.microsoft.com/office/drawing/2014/main" id="{00000000-0008-0000-0400-0000D3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20" name="Text Box 18">
          <a:extLst>
            <a:ext uri="{FF2B5EF4-FFF2-40B4-BE49-F238E27FC236}">
              <a16:creationId xmlns:a16="http://schemas.microsoft.com/office/drawing/2014/main" id="{00000000-0008-0000-0400-0000D4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21" name="Text Box 19">
          <a:extLst>
            <a:ext uri="{FF2B5EF4-FFF2-40B4-BE49-F238E27FC236}">
              <a16:creationId xmlns:a16="http://schemas.microsoft.com/office/drawing/2014/main" id="{00000000-0008-0000-0400-0000D5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442269"/>
    <xdr:sp macro="" textlink="">
      <xdr:nvSpPr>
        <xdr:cNvPr id="4822" name="Text Box 15">
          <a:extLst>
            <a:ext uri="{FF2B5EF4-FFF2-40B4-BE49-F238E27FC236}">
              <a16:creationId xmlns:a16="http://schemas.microsoft.com/office/drawing/2014/main" id="{00000000-0008-0000-0400-0000D6120000}"/>
            </a:ext>
          </a:extLst>
        </xdr:cNvPr>
        <xdr:cNvSpPr txBox="1">
          <a:spLocks noChangeArrowheads="1"/>
        </xdr:cNvSpPr>
      </xdr:nvSpPr>
      <xdr:spPr bwMode="auto">
        <a:xfrm>
          <a:off x="26670000"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442269"/>
    <xdr:sp macro="" textlink="">
      <xdr:nvSpPr>
        <xdr:cNvPr id="4823" name="Text Box 15">
          <a:extLst>
            <a:ext uri="{FF2B5EF4-FFF2-40B4-BE49-F238E27FC236}">
              <a16:creationId xmlns:a16="http://schemas.microsoft.com/office/drawing/2014/main" id="{00000000-0008-0000-0400-0000D7120000}"/>
            </a:ext>
          </a:extLst>
        </xdr:cNvPr>
        <xdr:cNvSpPr txBox="1">
          <a:spLocks noChangeArrowheads="1"/>
        </xdr:cNvSpPr>
      </xdr:nvSpPr>
      <xdr:spPr bwMode="auto">
        <a:xfrm>
          <a:off x="26670000"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24" name="Text Box 16">
          <a:extLst>
            <a:ext uri="{FF2B5EF4-FFF2-40B4-BE49-F238E27FC236}">
              <a16:creationId xmlns:a16="http://schemas.microsoft.com/office/drawing/2014/main" id="{00000000-0008-0000-0400-0000D8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25" name="Text Box 17">
          <a:extLst>
            <a:ext uri="{FF2B5EF4-FFF2-40B4-BE49-F238E27FC236}">
              <a16:creationId xmlns:a16="http://schemas.microsoft.com/office/drawing/2014/main" id="{00000000-0008-0000-0400-0000D9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26" name="Text Box 18">
          <a:extLst>
            <a:ext uri="{FF2B5EF4-FFF2-40B4-BE49-F238E27FC236}">
              <a16:creationId xmlns:a16="http://schemas.microsoft.com/office/drawing/2014/main" id="{00000000-0008-0000-0400-0000DA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171450"/>
    <xdr:sp macro="" textlink="">
      <xdr:nvSpPr>
        <xdr:cNvPr id="4827" name="Text Box 19">
          <a:extLst>
            <a:ext uri="{FF2B5EF4-FFF2-40B4-BE49-F238E27FC236}">
              <a16:creationId xmlns:a16="http://schemas.microsoft.com/office/drawing/2014/main" id="{00000000-0008-0000-0400-0000DB12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15</xdr:row>
      <xdr:rowOff>0</xdr:rowOff>
    </xdr:from>
    <xdr:ext cx="95250" cy="442269"/>
    <xdr:sp macro="" textlink="">
      <xdr:nvSpPr>
        <xdr:cNvPr id="4828" name="Text Box 15">
          <a:extLst>
            <a:ext uri="{FF2B5EF4-FFF2-40B4-BE49-F238E27FC236}">
              <a16:creationId xmlns:a16="http://schemas.microsoft.com/office/drawing/2014/main" id="{00000000-0008-0000-0400-0000DC120000}"/>
            </a:ext>
          </a:extLst>
        </xdr:cNvPr>
        <xdr:cNvSpPr txBox="1">
          <a:spLocks noChangeArrowheads="1"/>
        </xdr:cNvSpPr>
      </xdr:nvSpPr>
      <xdr:spPr bwMode="auto">
        <a:xfrm>
          <a:off x="26670000"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29" name="Text Box 16">
          <a:extLst>
            <a:ext uri="{FF2B5EF4-FFF2-40B4-BE49-F238E27FC236}">
              <a16:creationId xmlns:a16="http://schemas.microsoft.com/office/drawing/2014/main" id="{00000000-0008-0000-0400-0000DD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0" name="Text Box 17">
          <a:extLst>
            <a:ext uri="{FF2B5EF4-FFF2-40B4-BE49-F238E27FC236}">
              <a16:creationId xmlns:a16="http://schemas.microsoft.com/office/drawing/2014/main" id="{00000000-0008-0000-0400-0000DE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1" name="Text Box 18">
          <a:extLst>
            <a:ext uri="{FF2B5EF4-FFF2-40B4-BE49-F238E27FC236}">
              <a16:creationId xmlns:a16="http://schemas.microsoft.com/office/drawing/2014/main" id="{00000000-0008-0000-0400-0000DF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2" name="Text Box 19">
          <a:extLst>
            <a:ext uri="{FF2B5EF4-FFF2-40B4-BE49-F238E27FC236}">
              <a16:creationId xmlns:a16="http://schemas.microsoft.com/office/drawing/2014/main" id="{00000000-0008-0000-0400-0000E0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3" name="Text Box 16">
          <a:extLst>
            <a:ext uri="{FF2B5EF4-FFF2-40B4-BE49-F238E27FC236}">
              <a16:creationId xmlns:a16="http://schemas.microsoft.com/office/drawing/2014/main" id="{00000000-0008-0000-0400-0000E1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4" name="Text Box 17">
          <a:extLst>
            <a:ext uri="{FF2B5EF4-FFF2-40B4-BE49-F238E27FC236}">
              <a16:creationId xmlns:a16="http://schemas.microsoft.com/office/drawing/2014/main" id="{00000000-0008-0000-0400-0000E2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5" name="Text Box 18">
          <a:extLst>
            <a:ext uri="{FF2B5EF4-FFF2-40B4-BE49-F238E27FC236}">
              <a16:creationId xmlns:a16="http://schemas.microsoft.com/office/drawing/2014/main" id="{00000000-0008-0000-0400-0000E3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4836" name="Text Box 19">
          <a:extLst>
            <a:ext uri="{FF2B5EF4-FFF2-40B4-BE49-F238E27FC236}">
              <a16:creationId xmlns:a16="http://schemas.microsoft.com/office/drawing/2014/main" id="{00000000-0008-0000-0400-0000E4120000}"/>
            </a:ext>
          </a:extLst>
        </xdr:cNvPr>
        <xdr:cNvSpPr txBox="1">
          <a:spLocks noChangeArrowheads="1"/>
        </xdr:cNvSpPr>
      </xdr:nvSpPr>
      <xdr:spPr bwMode="auto">
        <a:xfrm>
          <a:off x="26670000" y="9890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37" name="Text Box 16">
          <a:extLst>
            <a:ext uri="{FF2B5EF4-FFF2-40B4-BE49-F238E27FC236}">
              <a16:creationId xmlns:a16="http://schemas.microsoft.com/office/drawing/2014/main" id="{00000000-0008-0000-0400-0000E5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38" name="Text Box 17">
          <a:extLst>
            <a:ext uri="{FF2B5EF4-FFF2-40B4-BE49-F238E27FC236}">
              <a16:creationId xmlns:a16="http://schemas.microsoft.com/office/drawing/2014/main" id="{00000000-0008-0000-0400-0000E6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39" name="Text Box 18">
          <a:extLst>
            <a:ext uri="{FF2B5EF4-FFF2-40B4-BE49-F238E27FC236}">
              <a16:creationId xmlns:a16="http://schemas.microsoft.com/office/drawing/2014/main" id="{00000000-0008-0000-0400-0000E7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0" name="Text Box 19">
          <a:extLst>
            <a:ext uri="{FF2B5EF4-FFF2-40B4-BE49-F238E27FC236}">
              <a16:creationId xmlns:a16="http://schemas.microsoft.com/office/drawing/2014/main" id="{00000000-0008-0000-0400-0000E8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1" name="Text Box 16">
          <a:extLst>
            <a:ext uri="{FF2B5EF4-FFF2-40B4-BE49-F238E27FC236}">
              <a16:creationId xmlns:a16="http://schemas.microsoft.com/office/drawing/2014/main" id="{00000000-0008-0000-0400-0000E9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2" name="Text Box 17">
          <a:extLst>
            <a:ext uri="{FF2B5EF4-FFF2-40B4-BE49-F238E27FC236}">
              <a16:creationId xmlns:a16="http://schemas.microsoft.com/office/drawing/2014/main" id="{00000000-0008-0000-0400-0000EA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3" name="Text Box 18">
          <a:extLst>
            <a:ext uri="{FF2B5EF4-FFF2-40B4-BE49-F238E27FC236}">
              <a16:creationId xmlns:a16="http://schemas.microsoft.com/office/drawing/2014/main" id="{00000000-0008-0000-0400-0000EB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4" name="Text Box 19">
          <a:extLst>
            <a:ext uri="{FF2B5EF4-FFF2-40B4-BE49-F238E27FC236}">
              <a16:creationId xmlns:a16="http://schemas.microsoft.com/office/drawing/2014/main" id="{00000000-0008-0000-0400-0000EC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442269"/>
    <xdr:sp macro="" textlink="">
      <xdr:nvSpPr>
        <xdr:cNvPr id="4845" name="Text Box 15">
          <a:extLst>
            <a:ext uri="{FF2B5EF4-FFF2-40B4-BE49-F238E27FC236}">
              <a16:creationId xmlns:a16="http://schemas.microsoft.com/office/drawing/2014/main" id="{00000000-0008-0000-0400-0000ED120000}"/>
            </a:ext>
          </a:extLst>
        </xdr:cNvPr>
        <xdr:cNvSpPr txBox="1">
          <a:spLocks noChangeArrowheads="1"/>
        </xdr:cNvSpPr>
      </xdr:nvSpPr>
      <xdr:spPr bwMode="auto">
        <a:xfrm>
          <a:off x="26670000" y="16795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442269"/>
    <xdr:sp macro="" textlink="">
      <xdr:nvSpPr>
        <xdr:cNvPr id="4846" name="Text Box 15">
          <a:extLst>
            <a:ext uri="{FF2B5EF4-FFF2-40B4-BE49-F238E27FC236}">
              <a16:creationId xmlns:a16="http://schemas.microsoft.com/office/drawing/2014/main" id="{00000000-0008-0000-0400-0000EE120000}"/>
            </a:ext>
          </a:extLst>
        </xdr:cNvPr>
        <xdr:cNvSpPr txBox="1">
          <a:spLocks noChangeArrowheads="1"/>
        </xdr:cNvSpPr>
      </xdr:nvSpPr>
      <xdr:spPr bwMode="auto">
        <a:xfrm>
          <a:off x="26670000" y="16795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7" name="Text Box 16">
          <a:extLst>
            <a:ext uri="{FF2B5EF4-FFF2-40B4-BE49-F238E27FC236}">
              <a16:creationId xmlns:a16="http://schemas.microsoft.com/office/drawing/2014/main" id="{00000000-0008-0000-0400-0000EF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8" name="Text Box 17">
          <a:extLst>
            <a:ext uri="{FF2B5EF4-FFF2-40B4-BE49-F238E27FC236}">
              <a16:creationId xmlns:a16="http://schemas.microsoft.com/office/drawing/2014/main" id="{00000000-0008-0000-0400-0000F0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49" name="Text Box 18">
          <a:extLst>
            <a:ext uri="{FF2B5EF4-FFF2-40B4-BE49-F238E27FC236}">
              <a16:creationId xmlns:a16="http://schemas.microsoft.com/office/drawing/2014/main" id="{00000000-0008-0000-0400-0000F1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0" name="Text Box 19">
          <a:extLst>
            <a:ext uri="{FF2B5EF4-FFF2-40B4-BE49-F238E27FC236}">
              <a16:creationId xmlns:a16="http://schemas.microsoft.com/office/drawing/2014/main" id="{00000000-0008-0000-0400-0000F2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1" name="Text Box 16">
          <a:extLst>
            <a:ext uri="{FF2B5EF4-FFF2-40B4-BE49-F238E27FC236}">
              <a16:creationId xmlns:a16="http://schemas.microsoft.com/office/drawing/2014/main" id="{00000000-0008-0000-0400-0000F3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2" name="Text Box 17">
          <a:extLst>
            <a:ext uri="{FF2B5EF4-FFF2-40B4-BE49-F238E27FC236}">
              <a16:creationId xmlns:a16="http://schemas.microsoft.com/office/drawing/2014/main" id="{00000000-0008-0000-0400-0000F4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3" name="Text Box 18">
          <a:extLst>
            <a:ext uri="{FF2B5EF4-FFF2-40B4-BE49-F238E27FC236}">
              <a16:creationId xmlns:a16="http://schemas.microsoft.com/office/drawing/2014/main" id="{00000000-0008-0000-0400-0000F5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4" name="Text Box 19">
          <a:extLst>
            <a:ext uri="{FF2B5EF4-FFF2-40B4-BE49-F238E27FC236}">
              <a16:creationId xmlns:a16="http://schemas.microsoft.com/office/drawing/2014/main" id="{00000000-0008-0000-0400-0000F6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5" name="Text Box 16">
          <a:extLst>
            <a:ext uri="{FF2B5EF4-FFF2-40B4-BE49-F238E27FC236}">
              <a16:creationId xmlns:a16="http://schemas.microsoft.com/office/drawing/2014/main" id="{00000000-0008-0000-0400-0000F7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6" name="Text Box 17">
          <a:extLst>
            <a:ext uri="{FF2B5EF4-FFF2-40B4-BE49-F238E27FC236}">
              <a16:creationId xmlns:a16="http://schemas.microsoft.com/office/drawing/2014/main" id="{00000000-0008-0000-0400-0000F8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7" name="Text Box 18">
          <a:extLst>
            <a:ext uri="{FF2B5EF4-FFF2-40B4-BE49-F238E27FC236}">
              <a16:creationId xmlns:a16="http://schemas.microsoft.com/office/drawing/2014/main" id="{00000000-0008-0000-0400-0000F9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18</xdr:row>
      <xdr:rowOff>0</xdr:rowOff>
    </xdr:from>
    <xdr:ext cx="95250" cy="171450"/>
    <xdr:sp macro="" textlink="">
      <xdr:nvSpPr>
        <xdr:cNvPr id="4858" name="Text Box 19">
          <a:extLst>
            <a:ext uri="{FF2B5EF4-FFF2-40B4-BE49-F238E27FC236}">
              <a16:creationId xmlns:a16="http://schemas.microsoft.com/office/drawing/2014/main" id="{00000000-0008-0000-0400-0000FA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59" name="Text Box 16">
          <a:extLst>
            <a:ext uri="{FF2B5EF4-FFF2-40B4-BE49-F238E27FC236}">
              <a16:creationId xmlns:a16="http://schemas.microsoft.com/office/drawing/2014/main" id="{00000000-0008-0000-0400-0000FB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0" name="Text Box 17">
          <a:extLst>
            <a:ext uri="{FF2B5EF4-FFF2-40B4-BE49-F238E27FC236}">
              <a16:creationId xmlns:a16="http://schemas.microsoft.com/office/drawing/2014/main" id="{00000000-0008-0000-0400-0000FC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1" name="Text Box 18">
          <a:extLst>
            <a:ext uri="{FF2B5EF4-FFF2-40B4-BE49-F238E27FC236}">
              <a16:creationId xmlns:a16="http://schemas.microsoft.com/office/drawing/2014/main" id="{00000000-0008-0000-0400-0000FD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2" name="Text Box 19">
          <a:extLst>
            <a:ext uri="{FF2B5EF4-FFF2-40B4-BE49-F238E27FC236}">
              <a16:creationId xmlns:a16="http://schemas.microsoft.com/office/drawing/2014/main" id="{00000000-0008-0000-0400-0000FE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3" name="Text Box 16">
          <a:extLst>
            <a:ext uri="{FF2B5EF4-FFF2-40B4-BE49-F238E27FC236}">
              <a16:creationId xmlns:a16="http://schemas.microsoft.com/office/drawing/2014/main" id="{00000000-0008-0000-0400-0000FF12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4" name="Text Box 17">
          <a:extLst>
            <a:ext uri="{FF2B5EF4-FFF2-40B4-BE49-F238E27FC236}">
              <a16:creationId xmlns:a16="http://schemas.microsoft.com/office/drawing/2014/main" id="{00000000-0008-0000-0400-000000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5" name="Text Box 18">
          <a:extLst>
            <a:ext uri="{FF2B5EF4-FFF2-40B4-BE49-F238E27FC236}">
              <a16:creationId xmlns:a16="http://schemas.microsoft.com/office/drawing/2014/main" id="{00000000-0008-0000-0400-000001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6" name="Text Box 19">
          <a:extLst>
            <a:ext uri="{FF2B5EF4-FFF2-40B4-BE49-F238E27FC236}">
              <a16:creationId xmlns:a16="http://schemas.microsoft.com/office/drawing/2014/main" id="{00000000-0008-0000-0400-000002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442269"/>
    <xdr:sp macro="" textlink="">
      <xdr:nvSpPr>
        <xdr:cNvPr id="4867" name="Text Box 15">
          <a:extLst>
            <a:ext uri="{FF2B5EF4-FFF2-40B4-BE49-F238E27FC236}">
              <a16:creationId xmlns:a16="http://schemas.microsoft.com/office/drawing/2014/main" id="{00000000-0008-0000-0400-000003130000}"/>
            </a:ext>
          </a:extLst>
        </xdr:cNvPr>
        <xdr:cNvSpPr txBox="1">
          <a:spLocks noChangeArrowheads="1"/>
        </xdr:cNvSpPr>
      </xdr:nvSpPr>
      <xdr:spPr bwMode="auto">
        <a:xfrm>
          <a:off x="26670000" y="16795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442269"/>
    <xdr:sp macro="" textlink="">
      <xdr:nvSpPr>
        <xdr:cNvPr id="4868" name="Text Box 15">
          <a:extLst>
            <a:ext uri="{FF2B5EF4-FFF2-40B4-BE49-F238E27FC236}">
              <a16:creationId xmlns:a16="http://schemas.microsoft.com/office/drawing/2014/main" id="{00000000-0008-0000-0400-000004130000}"/>
            </a:ext>
          </a:extLst>
        </xdr:cNvPr>
        <xdr:cNvSpPr txBox="1">
          <a:spLocks noChangeArrowheads="1"/>
        </xdr:cNvSpPr>
      </xdr:nvSpPr>
      <xdr:spPr bwMode="auto">
        <a:xfrm>
          <a:off x="26670000" y="16795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69" name="Text Box 16">
          <a:extLst>
            <a:ext uri="{FF2B5EF4-FFF2-40B4-BE49-F238E27FC236}">
              <a16:creationId xmlns:a16="http://schemas.microsoft.com/office/drawing/2014/main" id="{00000000-0008-0000-0400-000005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0" name="Text Box 17">
          <a:extLst>
            <a:ext uri="{FF2B5EF4-FFF2-40B4-BE49-F238E27FC236}">
              <a16:creationId xmlns:a16="http://schemas.microsoft.com/office/drawing/2014/main" id="{00000000-0008-0000-0400-000006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1" name="Text Box 18">
          <a:extLst>
            <a:ext uri="{FF2B5EF4-FFF2-40B4-BE49-F238E27FC236}">
              <a16:creationId xmlns:a16="http://schemas.microsoft.com/office/drawing/2014/main" id="{00000000-0008-0000-0400-000007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2" name="Text Box 19">
          <a:extLst>
            <a:ext uri="{FF2B5EF4-FFF2-40B4-BE49-F238E27FC236}">
              <a16:creationId xmlns:a16="http://schemas.microsoft.com/office/drawing/2014/main" id="{00000000-0008-0000-0400-000008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3" name="Text Box 16">
          <a:extLst>
            <a:ext uri="{FF2B5EF4-FFF2-40B4-BE49-F238E27FC236}">
              <a16:creationId xmlns:a16="http://schemas.microsoft.com/office/drawing/2014/main" id="{00000000-0008-0000-0400-000009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4" name="Text Box 17">
          <a:extLst>
            <a:ext uri="{FF2B5EF4-FFF2-40B4-BE49-F238E27FC236}">
              <a16:creationId xmlns:a16="http://schemas.microsoft.com/office/drawing/2014/main" id="{00000000-0008-0000-0400-00000A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5" name="Text Box 18">
          <a:extLst>
            <a:ext uri="{FF2B5EF4-FFF2-40B4-BE49-F238E27FC236}">
              <a16:creationId xmlns:a16="http://schemas.microsoft.com/office/drawing/2014/main" id="{00000000-0008-0000-0400-00000B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6" name="Text Box 19">
          <a:extLst>
            <a:ext uri="{FF2B5EF4-FFF2-40B4-BE49-F238E27FC236}">
              <a16:creationId xmlns:a16="http://schemas.microsoft.com/office/drawing/2014/main" id="{00000000-0008-0000-0400-00000C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7" name="Text Box 16">
          <a:extLst>
            <a:ext uri="{FF2B5EF4-FFF2-40B4-BE49-F238E27FC236}">
              <a16:creationId xmlns:a16="http://schemas.microsoft.com/office/drawing/2014/main" id="{00000000-0008-0000-0400-00000D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8" name="Text Box 17">
          <a:extLst>
            <a:ext uri="{FF2B5EF4-FFF2-40B4-BE49-F238E27FC236}">
              <a16:creationId xmlns:a16="http://schemas.microsoft.com/office/drawing/2014/main" id="{00000000-0008-0000-0400-00000E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79" name="Text Box 18">
          <a:extLst>
            <a:ext uri="{FF2B5EF4-FFF2-40B4-BE49-F238E27FC236}">
              <a16:creationId xmlns:a16="http://schemas.microsoft.com/office/drawing/2014/main" id="{00000000-0008-0000-0400-00000F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20</xdr:row>
      <xdr:rowOff>0</xdr:rowOff>
    </xdr:from>
    <xdr:ext cx="95250" cy="171450"/>
    <xdr:sp macro="" textlink="">
      <xdr:nvSpPr>
        <xdr:cNvPr id="4880" name="Text Box 19">
          <a:extLst>
            <a:ext uri="{FF2B5EF4-FFF2-40B4-BE49-F238E27FC236}">
              <a16:creationId xmlns:a16="http://schemas.microsoft.com/office/drawing/2014/main" id="{00000000-0008-0000-0400-000010130000}"/>
            </a:ext>
          </a:extLst>
        </xdr:cNvPr>
        <xdr:cNvSpPr txBox="1">
          <a:spLocks noChangeArrowheads="1"/>
        </xdr:cNvSpPr>
      </xdr:nvSpPr>
      <xdr:spPr bwMode="auto">
        <a:xfrm>
          <a:off x="26670000"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1" name="Text Box 16">
          <a:extLst>
            <a:ext uri="{FF2B5EF4-FFF2-40B4-BE49-F238E27FC236}">
              <a16:creationId xmlns:a16="http://schemas.microsoft.com/office/drawing/2014/main" id="{00000000-0008-0000-0400-000011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2" name="Text Box 17">
          <a:extLst>
            <a:ext uri="{FF2B5EF4-FFF2-40B4-BE49-F238E27FC236}">
              <a16:creationId xmlns:a16="http://schemas.microsoft.com/office/drawing/2014/main" id="{00000000-0008-0000-0400-000012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3" name="Text Box 18">
          <a:extLst>
            <a:ext uri="{FF2B5EF4-FFF2-40B4-BE49-F238E27FC236}">
              <a16:creationId xmlns:a16="http://schemas.microsoft.com/office/drawing/2014/main" id="{00000000-0008-0000-0400-000013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4" name="Text Box 19">
          <a:extLst>
            <a:ext uri="{FF2B5EF4-FFF2-40B4-BE49-F238E27FC236}">
              <a16:creationId xmlns:a16="http://schemas.microsoft.com/office/drawing/2014/main" id="{00000000-0008-0000-0400-000014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5" name="Text Box 16">
          <a:extLst>
            <a:ext uri="{FF2B5EF4-FFF2-40B4-BE49-F238E27FC236}">
              <a16:creationId xmlns:a16="http://schemas.microsoft.com/office/drawing/2014/main" id="{00000000-0008-0000-0400-000015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6" name="Text Box 17">
          <a:extLst>
            <a:ext uri="{FF2B5EF4-FFF2-40B4-BE49-F238E27FC236}">
              <a16:creationId xmlns:a16="http://schemas.microsoft.com/office/drawing/2014/main" id="{00000000-0008-0000-0400-000016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7" name="Text Box 18">
          <a:extLst>
            <a:ext uri="{FF2B5EF4-FFF2-40B4-BE49-F238E27FC236}">
              <a16:creationId xmlns:a16="http://schemas.microsoft.com/office/drawing/2014/main" id="{00000000-0008-0000-0400-000017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88" name="Text Box 19">
          <a:extLst>
            <a:ext uri="{FF2B5EF4-FFF2-40B4-BE49-F238E27FC236}">
              <a16:creationId xmlns:a16="http://schemas.microsoft.com/office/drawing/2014/main" id="{00000000-0008-0000-0400-000018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442269"/>
    <xdr:sp macro="" textlink="">
      <xdr:nvSpPr>
        <xdr:cNvPr id="4889" name="Text Box 15">
          <a:extLst>
            <a:ext uri="{FF2B5EF4-FFF2-40B4-BE49-F238E27FC236}">
              <a16:creationId xmlns:a16="http://schemas.microsoft.com/office/drawing/2014/main" id="{00000000-0008-0000-0400-000019130000}"/>
            </a:ext>
          </a:extLst>
        </xdr:cNvPr>
        <xdr:cNvSpPr txBox="1">
          <a:spLocks noChangeArrowheads="1"/>
        </xdr:cNvSpPr>
      </xdr:nvSpPr>
      <xdr:spPr bwMode="auto">
        <a:xfrm>
          <a:off x="27638375" y="16795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442269"/>
    <xdr:sp macro="" textlink="">
      <xdr:nvSpPr>
        <xdr:cNvPr id="4890" name="Text Box 15">
          <a:extLst>
            <a:ext uri="{FF2B5EF4-FFF2-40B4-BE49-F238E27FC236}">
              <a16:creationId xmlns:a16="http://schemas.microsoft.com/office/drawing/2014/main" id="{00000000-0008-0000-0400-00001A130000}"/>
            </a:ext>
          </a:extLst>
        </xdr:cNvPr>
        <xdr:cNvSpPr txBox="1">
          <a:spLocks noChangeArrowheads="1"/>
        </xdr:cNvSpPr>
      </xdr:nvSpPr>
      <xdr:spPr bwMode="auto">
        <a:xfrm>
          <a:off x="27638375" y="16795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1" name="Text Box 16">
          <a:extLst>
            <a:ext uri="{FF2B5EF4-FFF2-40B4-BE49-F238E27FC236}">
              <a16:creationId xmlns:a16="http://schemas.microsoft.com/office/drawing/2014/main" id="{00000000-0008-0000-0400-00001B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2" name="Text Box 17">
          <a:extLst>
            <a:ext uri="{FF2B5EF4-FFF2-40B4-BE49-F238E27FC236}">
              <a16:creationId xmlns:a16="http://schemas.microsoft.com/office/drawing/2014/main" id="{00000000-0008-0000-0400-00001C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3" name="Text Box 18">
          <a:extLst>
            <a:ext uri="{FF2B5EF4-FFF2-40B4-BE49-F238E27FC236}">
              <a16:creationId xmlns:a16="http://schemas.microsoft.com/office/drawing/2014/main" id="{00000000-0008-0000-0400-00001D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4" name="Text Box 19">
          <a:extLst>
            <a:ext uri="{FF2B5EF4-FFF2-40B4-BE49-F238E27FC236}">
              <a16:creationId xmlns:a16="http://schemas.microsoft.com/office/drawing/2014/main" id="{00000000-0008-0000-0400-00001E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5" name="Text Box 16">
          <a:extLst>
            <a:ext uri="{FF2B5EF4-FFF2-40B4-BE49-F238E27FC236}">
              <a16:creationId xmlns:a16="http://schemas.microsoft.com/office/drawing/2014/main" id="{00000000-0008-0000-0400-00001F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6" name="Text Box 17">
          <a:extLst>
            <a:ext uri="{FF2B5EF4-FFF2-40B4-BE49-F238E27FC236}">
              <a16:creationId xmlns:a16="http://schemas.microsoft.com/office/drawing/2014/main" id="{00000000-0008-0000-0400-000020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7" name="Text Box 18">
          <a:extLst>
            <a:ext uri="{FF2B5EF4-FFF2-40B4-BE49-F238E27FC236}">
              <a16:creationId xmlns:a16="http://schemas.microsoft.com/office/drawing/2014/main" id="{00000000-0008-0000-0400-000021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8" name="Text Box 19">
          <a:extLst>
            <a:ext uri="{FF2B5EF4-FFF2-40B4-BE49-F238E27FC236}">
              <a16:creationId xmlns:a16="http://schemas.microsoft.com/office/drawing/2014/main" id="{00000000-0008-0000-0400-000022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899" name="Text Box 16">
          <a:extLst>
            <a:ext uri="{FF2B5EF4-FFF2-40B4-BE49-F238E27FC236}">
              <a16:creationId xmlns:a16="http://schemas.microsoft.com/office/drawing/2014/main" id="{00000000-0008-0000-0400-000023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900" name="Text Box 17">
          <a:extLst>
            <a:ext uri="{FF2B5EF4-FFF2-40B4-BE49-F238E27FC236}">
              <a16:creationId xmlns:a16="http://schemas.microsoft.com/office/drawing/2014/main" id="{00000000-0008-0000-0400-000024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901" name="Text Box 18">
          <a:extLst>
            <a:ext uri="{FF2B5EF4-FFF2-40B4-BE49-F238E27FC236}">
              <a16:creationId xmlns:a16="http://schemas.microsoft.com/office/drawing/2014/main" id="{00000000-0008-0000-0400-000025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20</xdr:row>
      <xdr:rowOff>0</xdr:rowOff>
    </xdr:from>
    <xdr:ext cx="95250" cy="171450"/>
    <xdr:sp macro="" textlink="">
      <xdr:nvSpPr>
        <xdr:cNvPr id="4902" name="Text Box 19">
          <a:extLst>
            <a:ext uri="{FF2B5EF4-FFF2-40B4-BE49-F238E27FC236}">
              <a16:creationId xmlns:a16="http://schemas.microsoft.com/office/drawing/2014/main" id="{00000000-0008-0000-0400-000026130000}"/>
            </a:ext>
          </a:extLst>
        </xdr:cNvPr>
        <xdr:cNvSpPr txBox="1">
          <a:spLocks noChangeArrowheads="1"/>
        </xdr:cNvSpPr>
      </xdr:nvSpPr>
      <xdr:spPr bwMode="auto">
        <a:xfrm>
          <a:off x="27638375" y="16795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03" name="Text Box 16">
          <a:extLst>
            <a:ext uri="{FF2B5EF4-FFF2-40B4-BE49-F238E27FC236}">
              <a16:creationId xmlns:a16="http://schemas.microsoft.com/office/drawing/2014/main" id="{00000000-0008-0000-0400-000027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04" name="Text Box 17">
          <a:extLst>
            <a:ext uri="{FF2B5EF4-FFF2-40B4-BE49-F238E27FC236}">
              <a16:creationId xmlns:a16="http://schemas.microsoft.com/office/drawing/2014/main" id="{00000000-0008-0000-0400-000028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05" name="Text Box 18">
          <a:extLst>
            <a:ext uri="{FF2B5EF4-FFF2-40B4-BE49-F238E27FC236}">
              <a16:creationId xmlns:a16="http://schemas.microsoft.com/office/drawing/2014/main" id="{00000000-0008-0000-0400-000029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06" name="Text Box 19">
          <a:extLst>
            <a:ext uri="{FF2B5EF4-FFF2-40B4-BE49-F238E27FC236}">
              <a16:creationId xmlns:a16="http://schemas.microsoft.com/office/drawing/2014/main" id="{00000000-0008-0000-0400-00002A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4907" name="Text Box 15">
          <a:extLst>
            <a:ext uri="{FF2B5EF4-FFF2-40B4-BE49-F238E27FC236}">
              <a16:creationId xmlns:a16="http://schemas.microsoft.com/office/drawing/2014/main" id="{00000000-0008-0000-0400-00002B130000}"/>
            </a:ext>
          </a:extLst>
        </xdr:cNvPr>
        <xdr:cNvSpPr txBox="1">
          <a:spLocks noChangeArrowheads="1"/>
        </xdr:cNvSpPr>
      </xdr:nvSpPr>
      <xdr:spPr bwMode="auto">
        <a:xfrm>
          <a:off x="26670000"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08" name="Text Box 16">
          <a:extLst>
            <a:ext uri="{FF2B5EF4-FFF2-40B4-BE49-F238E27FC236}">
              <a16:creationId xmlns:a16="http://schemas.microsoft.com/office/drawing/2014/main" id="{00000000-0008-0000-0400-00002C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09" name="Text Box 17">
          <a:extLst>
            <a:ext uri="{FF2B5EF4-FFF2-40B4-BE49-F238E27FC236}">
              <a16:creationId xmlns:a16="http://schemas.microsoft.com/office/drawing/2014/main" id="{00000000-0008-0000-0400-00002D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0" name="Text Box 18">
          <a:extLst>
            <a:ext uri="{FF2B5EF4-FFF2-40B4-BE49-F238E27FC236}">
              <a16:creationId xmlns:a16="http://schemas.microsoft.com/office/drawing/2014/main" id="{00000000-0008-0000-0400-00002E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1" name="Text Box 19">
          <a:extLst>
            <a:ext uri="{FF2B5EF4-FFF2-40B4-BE49-F238E27FC236}">
              <a16:creationId xmlns:a16="http://schemas.microsoft.com/office/drawing/2014/main" id="{00000000-0008-0000-0400-00002F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2" name="Text Box 16">
          <a:extLst>
            <a:ext uri="{FF2B5EF4-FFF2-40B4-BE49-F238E27FC236}">
              <a16:creationId xmlns:a16="http://schemas.microsoft.com/office/drawing/2014/main" id="{00000000-0008-0000-0400-000030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3" name="Text Box 17">
          <a:extLst>
            <a:ext uri="{FF2B5EF4-FFF2-40B4-BE49-F238E27FC236}">
              <a16:creationId xmlns:a16="http://schemas.microsoft.com/office/drawing/2014/main" id="{00000000-0008-0000-0400-000031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4" name="Text Box 18">
          <a:extLst>
            <a:ext uri="{FF2B5EF4-FFF2-40B4-BE49-F238E27FC236}">
              <a16:creationId xmlns:a16="http://schemas.microsoft.com/office/drawing/2014/main" id="{00000000-0008-0000-0400-000032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5" name="Text Box 19">
          <a:extLst>
            <a:ext uri="{FF2B5EF4-FFF2-40B4-BE49-F238E27FC236}">
              <a16:creationId xmlns:a16="http://schemas.microsoft.com/office/drawing/2014/main" id="{00000000-0008-0000-0400-000033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4916" name="Text Box 15">
          <a:extLst>
            <a:ext uri="{FF2B5EF4-FFF2-40B4-BE49-F238E27FC236}">
              <a16:creationId xmlns:a16="http://schemas.microsoft.com/office/drawing/2014/main" id="{00000000-0008-0000-0400-000034130000}"/>
            </a:ext>
          </a:extLst>
        </xdr:cNvPr>
        <xdr:cNvSpPr txBox="1">
          <a:spLocks noChangeArrowheads="1"/>
        </xdr:cNvSpPr>
      </xdr:nvSpPr>
      <xdr:spPr bwMode="auto">
        <a:xfrm>
          <a:off x="26670000"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4917" name="Text Box 15">
          <a:extLst>
            <a:ext uri="{FF2B5EF4-FFF2-40B4-BE49-F238E27FC236}">
              <a16:creationId xmlns:a16="http://schemas.microsoft.com/office/drawing/2014/main" id="{00000000-0008-0000-0400-000035130000}"/>
            </a:ext>
          </a:extLst>
        </xdr:cNvPr>
        <xdr:cNvSpPr txBox="1">
          <a:spLocks noChangeArrowheads="1"/>
        </xdr:cNvSpPr>
      </xdr:nvSpPr>
      <xdr:spPr bwMode="auto">
        <a:xfrm>
          <a:off x="26670000"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8" name="Text Box 16">
          <a:extLst>
            <a:ext uri="{FF2B5EF4-FFF2-40B4-BE49-F238E27FC236}">
              <a16:creationId xmlns:a16="http://schemas.microsoft.com/office/drawing/2014/main" id="{00000000-0008-0000-0400-000036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19" name="Text Box 17">
          <a:extLst>
            <a:ext uri="{FF2B5EF4-FFF2-40B4-BE49-F238E27FC236}">
              <a16:creationId xmlns:a16="http://schemas.microsoft.com/office/drawing/2014/main" id="{00000000-0008-0000-0400-000037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0" name="Text Box 18">
          <a:extLst>
            <a:ext uri="{FF2B5EF4-FFF2-40B4-BE49-F238E27FC236}">
              <a16:creationId xmlns:a16="http://schemas.microsoft.com/office/drawing/2014/main" id="{00000000-0008-0000-0400-000038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1" name="Text Box 19">
          <a:extLst>
            <a:ext uri="{FF2B5EF4-FFF2-40B4-BE49-F238E27FC236}">
              <a16:creationId xmlns:a16="http://schemas.microsoft.com/office/drawing/2014/main" id="{00000000-0008-0000-0400-000039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2" name="Text Box 16">
          <a:extLst>
            <a:ext uri="{FF2B5EF4-FFF2-40B4-BE49-F238E27FC236}">
              <a16:creationId xmlns:a16="http://schemas.microsoft.com/office/drawing/2014/main" id="{00000000-0008-0000-0400-00003A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3" name="Text Box 17">
          <a:extLst>
            <a:ext uri="{FF2B5EF4-FFF2-40B4-BE49-F238E27FC236}">
              <a16:creationId xmlns:a16="http://schemas.microsoft.com/office/drawing/2014/main" id="{00000000-0008-0000-0400-00003B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4" name="Text Box 18">
          <a:extLst>
            <a:ext uri="{FF2B5EF4-FFF2-40B4-BE49-F238E27FC236}">
              <a16:creationId xmlns:a16="http://schemas.microsoft.com/office/drawing/2014/main" id="{00000000-0008-0000-0400-00003C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5" name="Text Box 19">
          <a:extLst>
            <a:ext uri="{FF2B5EF4-FFF2-40B4-BE49-F238E27FC236}">
              <a16:creationId xmlns:a16="http://schemas.microsoft.com/office/drawing/2014/main" id="{00000000-0008-0000-0400-00003D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6" name="Text Box 16">
          <a:extLst>
            <a:ext uri="{FF2B5EF4-FFF2-40B4-BE49-F238E27FC236}">
              <a16:creationId xmlns:a16="http://schemas.microsoft.com/office/drawing/2014/main" id="{00000000-0008-0000-0400-00003E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7" name="Text Box 17">
          <a:extLst>
            <a:ext uri="{FF2B5EF4-FFF2-40B4-BE49-F238E27FC236}">
              <a16:creationId xmlns:a16="http://schemas.microsoft.com/office/drawing/2014/main" id="{00000000-0008-0000-0400-00003F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8" name="Text Box 18">
          <a:extLst>
            <a:ext uri="{FF2B5EF4-FFF2-40B4-BE49-F238E27FC236}">
              <a16:creationId xmlns:a16="http://schemas.microsoft.com/office/drawing/2014/main" id="{00000000-0008-0000-0400-000040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29" name="Text Box 19">
          <a:extLst>
            <a:ext uri="{FF2B5EF4-FFF2-40B4-BE49-F238E27FC236}">
              <a16:creationId xmlns:a16="http://schemas.microsoft.com/office/drawing/2014/main" id="{00000000-0008-0000-0400-000041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4930" name="Text Box 15">
          <a:extLst>
            <a:ext uri="{FF2B5EF4-FFF2-40B4-BE49-F238E27FC236}">
              <a16:creationId xmlns:a16="http://schemas.microsoft.com/office/drawing/2014/main" id="{00000000-0008-0000-0400-000042130000}"/>
            </a:ext>
          </a:extLst>
        </xdr:cNvPr>
        <xdr:cNvSpPr txBox="1">
          <a:spLocks noChangeArrowheads="1"/>
        </xdr:cNvSpPr>
      </xdr:nvSpPr>
      <xdr:spPr bwMode="auto">
        <a:xfrm>
          <a:off x="26670000"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442269"/>
    <xdr:sp macro="" textlink="">
      <xdr:nvSpPr>
        <xdr:cNvPr id="4931" name="Text Box 15">
          <a:extLst>
            <a:ext uri="{FF2B5EF4-FFF2-40B4-BE49-F238E27FC236}">
              <a16:creationId xmlns:a16="http://schemas.microsoft.com/office/drawing/2014/main" id="{00000000-0008-0000-0400-000043130000}"/>
            </a:ext>
          </a:extLst>
        </xdr:cNvPr>
        <xdr:cNvSpPr txBox="1">
          <a:spLocks noChangeArrowheads="1"/>
        </xdr:cNvSpPr>
      </xdr:nvSpPr>
      <xdr:spPr bwMode="auto">
        <a:xfrm>
          <a:off x="26670000"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2" name="Text Box 16">
          <a:extLst>
            <a:ext uri="{FF2B5EF4-FFF2-40B4-BE49-F238E27FC236}">
              <a16:creationId xmlns:a16="http://schemas.microsoft.com/office/drawing/2014/main" id="{00000000-0008-0000-0400-000044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3" name="Text Box 17">
          <a:extLst>
            <a:ext uri="{FF2B5EF4-FFF2-40B4-BE49-F238E27FC236}">
              <a16:creationId xmlns:a16="http://schemas.microsoft.com/office/drawing/2014/main" id="{00000000-0008-0000-0400-000045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4" name="Text Box 18">
          <a:extLst>
            <a:ext uri="{FF2B5EF4-FFF2-40B4-BE49-F238E27FC236}">
              <a16:creationId xmlns:a16="http://schemas.microsoft.com/office/drawing/2014/main" id="{00000000-0008-0000-0400-000046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5" name="Text Box 19">
          <a:extLst>
            <a:ext uri="{FF2B5EF4-FFF2-40B4-BE49-F238E27FC236}">
              <a16:creationId xmlns:a16="http://schemas.microsoft.com/office/drawing/2014/main" id="{00000000-0008-0000-0400-000047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6" name="Text Box 16">
          <a:extLst>
            <a:ext uri="{FF2B5EF4-FFF2-40B4-BE49-F238E27FC236}">
              <a16:creationId xmlns:a16="http://schemas.microsoft.com/office/drawing/2014/main" id="{00000000-0008-0000-0400-000048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7" name="Text Box 17">
          <a:extLst>
            <a:ext uri="{FF2B5EF4-FFF2-40B4-BE49-F238E27FC236}">
              <a16:creationId xmlns:a16="http://schemas.microsoft.com/office/drawing/2014/main" id="{00000000-0008-0000-0400-000049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8" name="Text Box 18">
          <a:extLst>
            <a:ext uri="{FF2B5EF4-FFF2-40B4-BE49-F238E27FC236}">
              <a16:creationId xmlns:a16="http://schemas.microsoft.com/office/drawing/2014/main" id="{00000000-0008-0000-0400-00004A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39" name="Text Box 19">
          <a:extLst>
            <a:ext uri="{FF2B5EF4-FFF2-40B4-BE49-F238E27FC236}">
              <a16:creationId xmlns:a16="http://schemas.microsoft.com/office/drawing/2014/main" id="{00000000-0008-0000-0400-00004B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40" name="Text Box 16">
          <a:extLst>
            <a:ext uri="{FF2B5EF4-FFF2-40B4-BE49-F238E27FC236}">
              <a16:creationId xmlns:a16="http://schemas.microsoft.com/office/drawing/2014/main" id="{00000000-0008-0000-0400-00004C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41" name="Text Box 17">
          <a:extLst>
            <a:ext uri="{FF2B5EF4-FFF2-40B4-BE49-F238E27FC236}">
              <a16:creationId xmlns:a16="http://schemas.microsoft.com/office/drawing/2014/main" id="{00000000-0008-0000-0400-00004D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42" name="Text Box 18">
          <a:extLst>
            <a:ext uri="{FF2B5EF4-FFF2-40B4-BE49-F238E27FC236}">
              <a16:creationId xmlns:a16="http://schemas.microsoft.com/office/drawing/2014/main" id="{00000000-0008-0000-0400-00004E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4943" name="Text Box 19">
          <a:extLst>
            <a:ext uri="{FF2B5EF4-FFF2-40B4-BE49-F238E27FC236}">
              <a16:creationId xmlns:a16="http://schemas.microsoft.com/office/drawing/2014/main" id="{00000000-0008-0000-0400-00004F130000}"/>
            </a:ext>
          </a:extLst>
        </xdr:cNvPr>
        <xdr:cNvSpPr txBox="1">
          <a:spLocks noChangeArrowheads="1"/>
        </xdr:cNvSpPr>
      </xdr:nvSpPr>
      <xdr:spPr bwMode="auto">
        <a:xfrm>
          <a:off x="26670000"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44" name="Text Box 16">
          <a:extLst>
            <a:ext uri="{FF2B5EF4-FFF2-40B4-BE49-F238E27FC236}">
              <a16:creationId xmlns:a16="http://schemas.microsoft.com/office/drawing/2014/main" id="{00000000-0008-0000-0400-000050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45" name="Text Box 17">
          <a:extLst>
            <a:ext uri="{FF2B5EF4-FFF2-40B4-BE49-F238E27FC236}">
              <a16:creationId xmlns:a16="http://schemas.microsoft.com/office/drawing/2014/main" id="{00000000-0008-0000-0400-000051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46" name="Text Box 18">
          <a:extLst>
            <a:ext uri="{FF2B5EF4-FFF2-40B4-BE49-F238E27FC236}">
              <a16:creationId xmlns:a16="http://schemas.microsoft.com/office/drawing/2014/main" id="{00000000-0008-0000-0400-000052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47" name="Text Box 19">
          <a:extLst>
            <a:ext uri="{FF2B5EF4-FFF2-40B4-BE49-F238E27FC236}">
              <a16:creationId xmlns:a16="http://schemas.microsoft.com/office/drawing/2014/main" id="{00000000-0008-0000-0400-000053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48" name="Text Box 16">
          <a:extLst>
            <a:ext uri="{FF2B5EF4-FFF2-40B4-BE49-F238E27FC236}">
              <a16:creationId xmlns:a16="http://schemas.microsoft.com/office/drawing/2014/main" id="{00000000-0008-0000-0400-000054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49" name="Text Box 17">
          <a:extLst>
            <a:ext uri="{FF2B5EF4-FFF2-40B4-BE49-F238E27FC236}">
              <a16:creationId xmlns:a16="http://schemas.microsoft.com/office/drawing/2014/main" id="{00000000-0008-0000-0400-000055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0" name="Text Box 18">
          <a:extLst>
            <a:ext uri="{FF2B5EF4-FFF2-40B4-BE49-F238E27FC236}">
              <a16:creationId xmlns:a16="http://schemas.microsoft.com/office/drawing/2014/main" id="{00000000-0008-0000-0400-000056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1" name="Text Box 19">
          <a:extLst>
            <a:ext uri="{FF2B5EF4-FFF2-40B4-BE49-F238E27FC236}">
              <a16:creationId xmlns:a16="http://schemas.microsoft.com/office/drawing/2014/main" id="{00000000-0008-0000-0400-000057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442269"/>
    <xdr:sp macro="" textlink="">
      <xdr:nvSpPr>
        <xdr:cNvPr id="4952" name="Text Box 15">
          <a:extLst>
            <a:ext uri="{FF2B5EF4-FFF2-40B4-BE49-F238E27FC236}">
              <a16:creationId xmlns:a16="http://schemas.microsoft.com/office/drawing/2014/main" id="{00000000-0008-0000-0400-000058130000}"/>
            </a:ext>
          </a:extLst>
        </xdr:cNvPr>
        <xdr:cNvSpPr txBox="1">
          <a:spLocks noChangeArrowheads="1"/>
        </xdr:cNvSpPr>
      </xdr:nvSpPr>
      <xdr:spPr bwMode="auto">
        <a:xfrm>
          <a:off x="27638375"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442269"/>
    <xdr:sp macro="" textlink="">
      <xdr:nvSpPr>
        <xdr:cNvPr id="4953" name="Text Box 15">
          <a:extLst>
            <a:ext uri="{FF2B5EF4-FFF2-40B4-BE49-F238E27FC236}">
              <a16:creationId xmlns:a16="http://schemas.microsoft.com/office/drawing/2014/main" id="{00000000-0008-0000-0400-000059130000}"/>
            </a:ext>
          </a:extLst>
        </xdr:cNvPr>
        <xdr:cNvSpPr txBox="1">
          <a:spLocks noChangeArrowheads="1"/>
        </xdr:cNvSpPr>
      </xdr:nvSpPr>
      <xdr:spPr bwMode="auto">
        <a:xfrm>
          <a:off x="27638375" y="20351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4" name="Text Box 16">
          <a:extLst>
            <a:ext uri="{FF2B5EF4-FFF2-40B4-BE49-F238E27FC236}">
              <a16:creationId xmlns:a16="http://schemas.microsoft.com/office/drawing/2014/main" id="{00000000-0008-0000-0400-00005A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5" name="Text Box 17">
          <a:extLst>
            <a:ext uri="{FF2B5EF4-FFF2-40B4-BE49-F238E27FC236}">
              <a16:creationId xmlns:a16="http://schemas.microsoft.com/office/drawing/2014/main" id="{00000000-0008-0000-0400-00005B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6" name="Text Box 18">
          <a:extLst>
            <a:ext uri="{FF2B5EF4-FFF2-40B4-BE49-F238E27FC236}">
              <a16:creationId xmlns:a16="http://schemas.microsoft.com/office/drawing/2014/main" id="{00000000-0008-0000-0400-00005C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7" name="Text Box 19">
          <a:extLst>
            <a:ext uri="{FF2B5EF4-FFF2-40B4-BE49-F238E27FC236}">
              <a16:creationId xmlns:a16="http://schemas.microsoft.com/office/drawing/2014/main" id="{00000000-0008-0000-0400-00005D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8" name="Text Box 16">
          <a:extLst>
            <a:ext uri="{FF2B5EF4-FFF2-40B4-BE49-F238E27FC236}">
              <a16:creationId xmlns:a16="http://schemas.microsoft.com/office/drawing/2014/main" id="{00000000-0008-0000-0400-00005E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59" name="Text Box 17">
          <a:extLst>
            <a:ext uri="{FF2B5EF4-FFF2-40B4-BE49-F238E27FC236}">
              <a16:creationId xmlns:a16="http://schemas.microsoft.com/office/drawing/2014/main" id="{00000000-0008-0000-0400-00005F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60" name="Text Box 18">
          <a:extLst>
            <a:ext uri="{FF2B5EF4-FFF2-40B4-BE49-F238E27FC236}">
              <a16:creationId xmlns:a16="http://schemas.microsoft.com/office/drawing/2014/main" id="{00000000-0008-0000-0400-000060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61" name="Text Box 19">
          <a:extLst>
            <a:ext uri="{FF2B5EF4-FFF2-40B4-BE49-F238E27FC236}">
              <a16:creationId xmlns:a16="http://schemas.microsoft.com/office/drawing/2014/main" id="{00000000-0008-0000-0400-000061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62" name="Text Box 16">
          <a:extLst>
            <a:ext uri="{FF2B5EF4-FFF2-40B4-BE49-F238E27FC236}">
              <a16:creationId xmlns:a16="http://schemas.microsoft.com/office/drawing/2014/main" id="{00000000-0008-0000-0400-000062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63" name="Text Box 17">
          <a:extLst>
            <a:ext uri="{FF2B5EF4-FFF2-40B4-BE49-F238E27FC236}">
              <a16:creationId xmlns:a16="http://schemas.microsoft.com/office/drawing/2014/main" id="{00000000-0008-0000-0400-000063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64" name="Text Box 18">
          <a:extLst>
            <a:ext uri="{FF2B5EF4-FFF2-40B4-BE49-F238E27FC236}">
              <a16:creationId xmlns:a16="http://schemas.microsoft.com/office/drawing/2014/main" id="{00000000-0008-0000-0400-000064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22</xdr:row>
      <xdr:rowOff>0</xdr:rowOff>
    </xdr:from>
    <xdr:ext cx="95250" cy="171450"/>
    <xdr:sp macro="" textlink="">
      <xdr:nvSpPr>
        <xdr:cNvPr id="4965" name="Text Box 19">
          <a:extLst>
            <a:ext uri="{FF2B5EF4-FFF2-40B4-BE49-F238E27FC236}">
              <a16:creationId xmlns:a16="http://schemas.microsoft.com/office/drawing/2014/main" id="{00000000-0008-0000-0400-000065130000}"/>
            </a:ext>
          </a:extLst>
        </xdr:cNvPr>
        <xdr:cNvSpPr txBox="1">
          <a:spLocks noChangeArrowheads="1"/>
        </xdr:cNvSpPr>
      </xdr:nvSpPr>
      <xdr:spPr bwMode="auto">
        <a:xfrm>
          <a:off x="27638375" y="20351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66" name="Text Box 16">
          <a:extLst>
            <a:ext uri="{FF2B5EF4-FFF2-40B4-BE49-F238E27FC236}">
              <a16:creationId xmlns:a16="http://schemas.microsoft.com/office/drawing/2014/main" id="{00000000-0008-0000-0400-000066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67" name="Text Box 17">
          <a:extLst>
            <a:ext uri="{FF2B5EF4-FFF2-40B4-BE49-F238E27FC236}">
              <a16:creationId xmlns:a16="http://schemas.microsoft.com/office/drawing/2014/main" id="{00000000-0008-0000-0400-000067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68" name="Text Box 18">
          <a:extLst>
            <a:ext uri="{FF2B5EF4-FFF2-40B4-BE49-F238E27FC236}">
              <a16:creationId xmlns:a16="http://schemas.microsoft.com/office/drawing/2014/main" id="{00000000-0008-0000-0400-000068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69" name="Text Box 19">
          <a:extLst>
            <a:ext uri="{FF2B5EF4-FFF2-40B4-BE49-F238E27FC236}">
              <a16:creationId xmlns:a16="http://schemas.microsoft.com/office/drawing/2014/main" id="{00000000-0008-0000-0400-000069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4970" name="Text Box 15">
          <a:extLst>
            <a:ext uri="{FF2B5EF4-FFF2-40B4-BE49-F238E27FC236}">
              <a16:creationId xmlns:a16="http://schemas.microsoft.com/office/drawing/2014/main" id="{00000000-0008-0000-0400-00006A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1" name="Text Box 16">
          <a:extLst>
            <a:ext uri="{FF2B5EF4-FFF2-40B4-BE49-F238E27FC236}">
              <a16:creationId xmlns:a16="http://schemas.microsoft.com/office/drawing/2014/main" id="{00000000-0008-0000-0400-00006B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2" name="Text Box 17">
          <a:extLst>
            <a:ext uri="{FF2B5EF4-FFF2-40B4-BE49-F238E27FC236}">
              <a16:creationId xmlns:a16="http://schemas.microsoft.com/office/drawing/2014/main" id="{00000000-0008-0000-0400-00006C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3" name="Text Box 18">
          <a:extLst>
            <a:ext uri="{FF2B5EF4-FFF2-40B4-BE49-F238E27FC236}">
              <a16:creationId xmlns:a16="http://schemas.microsoft.com/office/drawing/2014/main" id="{00000000-0008-0000-0400-00006D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4" name="Text Box 19">
          <a:extLst>
            <a:ext uri="{FF2B5EF4-FFF2-40B4-BE49-F238E27FC236}">
              <a16:creationId xmlns:a16="http://schemas.microsoft.com/office/drawing/2014/main" id="{00000000-0008-0000-0400-00006E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5" name="Text Box 16">
          <a:extLst>
            <a:ext uri="{FF2B5EF4-FFF2-40B4-BE49-F238E27FC236}">
              <a16:creationId xmlns:a16="http://schemas.microsoft.com/office/drawing/2014/main" id="{00000000-0008-0000-0400-00006F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6" name="Text Box 17">
          <a:extLst>
            <a:ext uri="{FF2B5EF4-FFF2-40B4-BE49-F238E27FC236}">
              <a16:creationId xmlns:a16="http://schemas.microsoft.com/office/drawing/2014/main" id="{00000000-0008-0000-0400-000070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7" name="Text Box 18">
          <a:extLst>
            <a:ext uri="{FF2B5EF4-FFF2-40B4-BE49-F238E27FC236}">
              <a16:creationId xmlns:a16="http://schemas.microsoft.com/office/drawing/2014/main" id="{00000000-0008-0000-0400-000071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78" name="Text Box 19">
          <a:extLst>
            <a:ext uri="{FF2B5EF4-FFF2-40B4-BE49-F238E27FC236}">
              <a16:creationId xmlns:a16="http://schemas.microsoft.com/office/drawing/2014/main" id="{00000000-0008-0000-0400-000072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4979" name="Text Box 15">
          <a:extLst>
            <a:ext uri="{FF2B5EF4-FFF2-40B4-BE49-F238E27FC236}">
              <a16:creationId xmlns:a16="http://schemas.microsoft.com/office/drawing/2014/main" id="{00000000-0008-0000-0400-000073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4980" name="Text Box 15">
          <a:extLst>
            <a:ext uri="{FF2B5EF4-FFF2-40B4-BE49-F238E27FC236}">
              <a16:creationId xmlns:a16="http://schemas.microsoft.com/office/drawing/2014/main" id="{00000000-0008-0000-0400-000074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1" name="Text Box 16">
          <a:extLst>
            <a:ext uri="{FF2B5EF4-FFF2-40B4-BE49-F238E27FC236}">
              <a16:creationId xmlns:a16="http://schemas.microsoft.com/office/drawing/2014/main" id="{00000000-0008-0000-0400-000075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2" name="Text Box 17">
          <a:extLst>
            <a:ext uri="{FF2B5EF4-FFF2-40B4-BE49-F238E27FC236}">
              <a16:creationId xmlns:a16="http://schemas.microsoft.com/office/drawing/2014/main" id="{00000000-0008-0000-0400-000076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3" name="Text Box 18">
          <a:extLst>
            <a:ext uri="{FF2B5EF4-FFF2-40B4-BE49-F238E27FC236}">
              <a16:creationId xmlns:a16="http://schemas.microsoft.com/office/drawing/2014/main" id="{00000000-0008-0000-0400-000077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4" name="Text Box 19">
          <a:extLst>
            <a:ext uri="{FF2B5EF4-FFF2-40B4-BE49-F238E27FC236}">
              <a16:creationId xmlns:a16="http://schemas.microsoft.com/office/drawing/2014/main" id="{00000000-0008-0000-0400-000078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5" name="Text Box 16">
          <a:extLst>
            <a:ext uri="{FF2B5EF4-FFF2-40B4-BE49-F238E27FC236}">
              <a16:creationId xmlns:a16="http://schemas.microsoft.com/office/drawing/2014/main" id="{00000000-0008-0000-0400-000079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6" name="Text Box 17">
          <a:extLst>
            <a:ext uri="{FF2B5EF4-FFF2-40B4-BE49-F238E27FC236}">
              <a16:creationId xmlns:a16="http://schemas.microsoft.com/office/drawing/2014/main" id="{00000000-0008-0000-0400-00007A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7" name="Text Box 18">
          <a:extLst>
            <a:ext uri="{FF2B5EF4-FFF2-40B4-BE49-F238E27FC236}">
              <a16:creationId xmlns:a16="http://schemas.microsoft.com/office/drawing/2014/main" id="{00000000-0008-0000-0400-00007B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88" name="Text Box 19">
          <a:extLst>
            <a:ext uri="{FF2B5EF4-FFF2-40B4-BE49-F238E27FC236}">
              <a16:creationId xmlns:a16="http://schemas.microsoft.com/office/drawing/2014/main" id="{00000000-0008-0000-0400-00007C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4989" name="Text Box 15">
          <a:extLst>
            <a:ext uri="{FF2B5EF4-FFF2-40B4-BE49-F238E27FC236}">
              <a16:creationId xmlns:a16="http://schemas.microsoft.com/office/drawing/2014/main" id="{00000000-0008-0000-0400-00007D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0" name="Text Box 16">
          <a:extLst>
            <a:ext uri="{FF2B5EF4-FFF2-40B4-BE49-F238E27FC236}">
              <a16:creationId xmlns:a16="http://schemas.microsoft.com/office/drawing/2014/main" id="{00000000-0008-0000-0400-00007E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1" name="Text Box 17">
          <a:extLst>
            <a:ext uri="{FF2B5EF4-FFF2-40B4-BE49-F238E27FC236}">
              <a16:creationId xmlns:a16="http://schemas.microsoft.com/office/drawing/2014/main" id="{00000000-0008-0000-0400-00007F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2" name="Text Box 18">
          <a:extLst>
            <a:ext uri="{FF2B5EF4-FFF2-40B4-BE49-F238E27FC236}">
              <a16:creationId xmlns:a16="http://schemas.microsoft.com/office/drawing/2014/main" id="{00000000-0008-0000-0400-000080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3" name="Text Box 19">
          <a:extLst>
            <a:ext uri="{FF2B5EF4-FFF2-40B4-BE49-F238E27FC236}">
              <a16:creationId xmlns:a16="http://schemas.microsoft.com/office/drawing/2014/main" id="{00000000-0008-0000-0400-000081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4" name="Text Box 16">
          <a:extLst>
            <a:ext uri="{FF2B5EF4-FFF2-40B4-BE49-F238E27FC236}">
              <a16:creationId xmlns:a16="http://schemas.microsoft.com/office/drawing/2014/main" id="{00000000-0008-0000-0400-000082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5" name="Text Box 17">
          <a:extLst>
            <a:ext uri="{FF2B5EF4-FFF2-40B4-BE49-F238E27FC236}">
              <a16:creationId xmlns:a16="http://schemas.microsoft.com/office/drawing/2014/main" id="{00000000-0008-0000-0400-000083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6" name="Text Box 18">
          <a:extLst>
            <a:ext uri="{FF2B5EF4-FFF2-40B4-BE49-F238E27FC236}">
              <a16:creationId xmlns:a16="http://schemas.microsoft.com/office/drawing/2014/main" id="{00000000-0008-0000-0400-000084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4997" name="Text Box 19">
          <a:extLst>
            <a:ext uri="{FF2B5EF4-FFF2-40B4-BE49-F238E27FC236}">
              <a16:creationId xmlns:a16="http://schemas.microsoft.com/office/drawing/2014/main" id="{00000000-0008-0000-0400-000085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4998" name="Text Box 15">
          <a:extLst>
            <a:ext uri="{FF2B5EF4-FFF2-40B4-BE49-F238E27FC236}">
              <a16:creationId xmlns:a16="http://schemas.microsoft.com/office/drawing/2014/main" id="{00000000-0008-0000-0400-000086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4999" name="Text Box 15">
          <a:extLst>
            <a:ext uri="{FF2B5EF4-FFF2-40B4-BE49-F238E27FC236}">
              <a16:creationId xmlns:a16="http://schemas.microsoft.com/office/drawing/2014/main" id="{00000000-0008-0000-0400-000087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0" name="Text Box 16">
          <a:extLst>
            <a:ext uri="{FF2B5EF4-FFF2-40B4-BE49-F238E27FC236}">
              <a16:creationId xmlns:a16="http://schemas.microsoft.com/office/drawing/2014/main" id="{00000000-0008-0000-0400-000088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1" name="Text Box 17">
          <a:extLst>
            <a:ext uri="{FF2B5EF4-FFF2-40B4-BE49-F238E27FC236}">
              <a16:creationId xmlns:a16="http://schemas.microsoft.com/office/drawing/2014/main" id="{00000000-0008-0000-0400-000089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2" name="Text Box 18">
          <a:extLst>
            <a:ext uri="{FF2B5EF4-FFF2-40B4-BE49-F238E27FC236}">
              <a16:creationId xmlns:a16="http://schemas.microsoft.com/office/drawing/2014/main" id="{00000000-0008-0000-0400-00008A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3" name="Text Box 19">
          <a:extLst>
            <a:ext uri="{FF2B5EF4-FFF2-40B4-BE49-F238E27FC236}">
              <a16:creationId xmlns:a16="http://schemas.microsoft.com/office/drawing/2014/main" id="{00000000-0008-0000-0400-00008B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4" name="Text Box 16">
          <a:extLst>
            <a:ext uri="{FF2B5EF4-FFF2-40B4-BE49-F238E27FC236}">
              <a16:creationId xmlns:a16="http://schemas.microsoft.com/office/drawing/2014/main" id="{00000000-0008-0000-0400-00008C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5" name="Text Box 17">
          <a:extLst>
            <a:ext uri="{FF2B5EF4-FFF2-40B4-BE49-F238E27FC236}">
              <a16:creationId xmlns:a16="http://schemas.microsoft.com/office/drawing/2014/main" id="{00000000-0008-0000-0400-00008D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6" name="Text Box 18">
          <a:extLst>
            <a:ext uri="{FF2B5EF4-FFF2-40B4-BE49-F238E27FC236}">
              <a16:creationId xmlns:a16="http://schemas.microsoft.com/office/drawing/2014/main" id="{00000000-0008-0000-0400-00008E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7" name="Text Box 19">
          <a:extLst>
            <a:ext uri="{FF2B5EF4-FFF2-40B4-BE49-F238E27FC236}">
              <a16:creationId xmlns:a16="http://schemas.microsoft.com/office/drawing/2014/main" id="{00000000-0008-0000-0400-00008F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8" name="Text Box 16">
          <a:extLst>
            <a:ext uri="{FF2B5EF4-FFF2-40B4-BE49-F238E27FC236}">
              <a16:creationId xmlns:a16="http://schemas.microsoft.com/office/drawing/2014/main" id="{00000000-0008-0000-0400-000090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09" name="Text Box 17">
          <a:extLst>
            <a:ext uri="{FF2B5EF4-FFF2-40B4-BE49-F238E27FC236}">
              <a16:creationId xmlns:a16="http://schemas.microsoft.com/office/drawing/2014/main" id="{00000000-0008-0000-0400-000091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0" name="Text Box 18">
          <a:extLst>
            <a:ext uri="{FF2B5EF4-FFF2-40B4-BE49-F238E27FC236}">
              <a16:creationId xmlns:a16="http://schemas.microsoft.com/office/drawing/2014/main" id="{00000000-0008-0000-0400-000092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1" name="Text Box 19">
          <a:extLst>
            <a:ext uri="{FF2B5EF4-FFF2-40B4-BE49-F238E27FC236}">
              <a16:creationId xmlns:a16="http://schemas.microsoft.com/office/drawing/2014/main" id="{00000000-0008-0000-0400-000093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5012" name="Text Box 15">
          <a:extLst>
            <a:ext uri="{FF2B5EF4-FFF2-40B4-BE49-F238E27FC236}">
              <a16:creationId xmlns:a16="http://schemas.microsoft.com/office/drawing/2014/main" id="{00000000-0008-0000-0400-000094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442269"/>
    <xdr:sp macro="" textlink="">
      <xdr:nvSpPr>
        <xdr:cNvPr id="5013" name="Text Box 15">
          <a:extLst>
            <a:ext uri="{FF2B5EF4-FFF2-40B4-BE49-F238E27FC236}">
              <a16:creationId xmlns:a16="http://schemas.microsoft.com/office/drawing/2014/main" id="{00000000-0008-0000-0400-000095130000}"/>
            </a:ext>
          </a:extLst>
        </xdr:cNvPr>
        <xdr:cNvSpPr txBox="1">
          <a:spLocks noChangeArrowheads="1"/>
        </xdr:cNvSpPr>
      </xdr:nvSpPr>
      <xdr:spPr bwMode="auto">
        <a:xfrm>
          <a:off x="26670000"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4" name="Text Box 16">
          <a:extLst>
            <a:ext uri="{FF2B5EF4-FFF2-40B4-BE49-F238E27FC236}">
              <a16:creationId xmlns:a16="http://schemas.microsoft.com/office/drawing/2014/main" id="{00000000-0008-0000-0400-000096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5" name="Text Box 17">
          <a:extLst>
            <a:ext uri="{FF2B5EF4-FFF2-40B4-BE49-F238E27FC236}">
              <a16:creationId xmlns:a16="http://schemas.microsoft.com/office/drawing/2014/main" id="{00000000-0008-0000-0400-000097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6" name="Text Box 18">
          <a:extLst>
            <a:ext uri="{FF2B5EF4-FFF2-40B4-BE49-F238E27FC236}">
              <a16:creationId xmlns:a16="http://schemas.microsoft.com/office/drawing/2014/main" id="{00000000-0008-0000-0400-000098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7" name="Text Box 19">
          <a:extLst>
            <a:ext uri="{FF2B5EF4-FFF2-40B4-BE49-F238E27FC236}">
              <a16:creationId xmlns:a16="http://schemas.microsoft.com/office/drawing/2014/main" id="{00000000-0008-0000-0400-000099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8" name="Text Box 16">
          <a:extLst>
            <a:ext uri="{FF2B5EF4-FFF2-40B4-BE49-F238E27FC236}">
              <a16:creationId xmlns:a16="http://schemas.microsoft.com/office/drawing/2014/main" id="{00000000-0008-0000-0400-00009A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19" name="Text Box 17">
          <a:extLst>
            <a:ext uri="{FF2B5EF4-FFF2-40B4-BE49-F238E27FC236}">
              <a16:creationId xmlns:a16="http://schemas.microsoft.com/office/drawing/2014/main" id="{00000000-0008-0000-0400-00009B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20" name="Text Box 18">
          <a:extLst>
            <a:ext uri="{FF2B5EF4-FFF2-40B4-BE49-F238E27FC236}">
              <a16:creationId xmlns:a16="http://schemas.microsoft.com/office/drawing/2014/main" id="{00000000-0008-0000-0400-00009C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21" name="Text Box 19">
          <a:extLst>
            <a:ext uri="{FF2B5EF4-FFF2-40B4-BE49-F238E27FC236}">
              <a16:creationId xmlns:a16="http://schemas.microsoft.com/office/drawing/2014/main" id="{00000000-0008-0000-0400-00009D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22" name="Text Box 16">
          <a:extLst>
            <a:ext uri="{FF2B5EF4-FFF2-40B4-BE49-F238E27FC236}">
              <a16:creationId xmlns:a16="http://schemas.microsoft.com/office/drawing/2014/main" id="{00000000-0008-0000-0400-00009E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23" name="Text Box 17">
          <a:extLst>
            <a:ext uri="{FF2B5EF4-FFF2-40B4-BE49-F238E27FC236}">
              <a16:creationId xmlns:a16="http://schemas.microsoft.com/office/drawing/2014/main" id="{00000000-0008-0000-0400-00009F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24" name="Text Box 18">
          <a:extLst>
            <a:ext uri="{FF2B5EF4-FFF2-40B4-BE49-F238E27FC236}">
              <a16:creationId xmlns:a16="http://schemas.microsoft.com/office/drawing/2014/main" id="{00000000-0008-0000-0400-0000A0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24</xdr:row>
      <xdr:rowOff>0</xdr:rowOff>
    </xdr:from>
    <xdr:ext cx="95250" cy="171450"/>
    <xdr:sp macro="" textlink="">
      <xdr:nvSpPr>
        <xdr:cNvPr id="5025" name="Text Box 19">
          <a:extLst>
            <a:ext uri="{FF2B5EF4-FFF2-40B4-BE49-F238E27FC236}">
              <a16:creationId xmlns:a16="http://schemas.microsoft.com/office/drawing/2014/main" id="{00000000-0008-0000-0400-0000A1130000}"/>
            </a:ext>
          </a:extLst>
        </xdr:cNvPr>
        <xdr:cNvSpPr txBox="1">
          <a:spLocks noChangeArrowheads="1"/>
        </xdr:cNvSpPr>
      </xdr:nvSpPr>
      <xdr:spPr bwMode="auto">
        <a:xfrm>
          <a:off x="26670000"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26" name="Text Box 16">
          <a:extLst>
            <a:ext uri="{FF2B5EF4-FFF2-40B4-BE49-F238E27FC236}">
              <a16:creationId xmlns:a16="http://schemas.microsoft.com/office/drawing/2014/main" id="{00000000-0008-0000-0400-0000A2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27" name="Text Box 17">
          <a:extLst>
            <a:ext uri="{FF2B5EF4-FFF2-40B4-BE49-F238E27FC236}">
              <a16:creationId xmlns:a16="http://schemas.microsoft.com/office/drawing/2014/main" id="{00000000-0008-0000-0400-0000A3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28" name="Text Box 18">
          <a:extLst>
            <a:ext uri="{FF2B5EF4-FFF2-40B4-BE49-F238E27FC236}">
              <a16:creationId xmlns:a16="http://schemas.microsoft.com/office/drawing/2014/main" id="{00000000-0008-0000-0400-0000A4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29" name="Text Box 19">
          <a:extLst>
            <a:ext uri="{FF2B5EF4-FFF2-40B4-BE49-F238E27FC236}">
              <a16:creationId xmlns:a16="http://schemas.microsoft.com/office/drawing/2014/main" id="{00000000-0008-0000-0400-0000A5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0" name="Text Box 16">
          <a:extLst>
            <a:ext uri="{FF2B5EF4-FFF2-40B4-BE49-F238E27FC236}">
              <a16:creationId xmlns:a16="http://schemas.microsoft.com/office/drawing/2014/main" id="{00000000-0008-0000-0400-0000A6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1" name="Text Box 17">
          <a:extLst>
            <a:ext uri="{FF2B5EF4-FFF2-40B4-BE49-F238E27FC236}">
              <a16:creationId xmlns:a16="http://schemas.microsoft.com/office/drawing/2014/main" id="{00000000-0008-0000-0400-0000A7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2" name="Text Box 18">
          <a:extLst>
            <a:ext uri="{FF2B5EF4-FFF2-40B4-BE49-F238E27FC236}">
              <a16:creationId xmlns:a16="http://schemas.microsoft.com/office/drawing/2014/main" id="{00000000-0008-0000-0400-0000A8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3" name="Text Box 19">
          <a:extLst>
            <a:ext uri="{FF2B5EF4-FFF2-40B4-BE49-F238E27FC236}">
              <a16:creationId xmlns:a16="http://schemas.microsoft.com/office/drawing/2014/main" id="{00000000-0008-0000-0400-0000A9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442269"/>
    <xdr:sp macro="" textlink="">
      <xdr:nvSpPr>
        <xdr:cNvPr id="5034" name="Text Box 15">
          <a:extLst>
            <a:ext uri="{FF2B5EF4-FFF2-40B4-BE49-F238E27FC236}">
              <a16:creationId xmlns:a16="http://schemas.microsoft.com/office/drawing/2014/main" id="{00000000-0008-0000-0400-0000AA130000}"/>
            </a:ext>
          </a:extLst>
        </xdr:cNvPr>
        <xdr:cNvSpPr txBox="1">
          <a:spLocks noChangeArrowheads="1"/>
        </xdr:cNvSpPr>
      </xdr:nvSpPr>
      <xdr:spPr bwMode="auto">
        <a:xfrm>
          <a:off x="27638375"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442269"/>
    <xdr:sp macro="" textlink="">
      <xdr:nvSpPr>
        <xdr:cNvPr id="5035" name="Text Box 15">
          <a:extLst>
            <a:ext uri="{FF2B5EF4-FFF2-40B4-BE49-F238E27FC236}">
              <a16:creationId xmlns:a16="http://schemas.microsoft.com/office/drawing/2014/main" id="{00000000-0008-0000-0400-0000AB130000}"/>
            </a:ext>
          </a:extLst>
        </xdr:cNvPr>
        <xdr:cNvSpPr txBox="1">
          <a:spLocks noChangeArrowheads="1"/>
        </xdr:cNvSpPr>
      </xdr:nvSpPr>
      <xdr:spPr bwMode="auto">
        <a:xfrm>
          <a:off x="27638375" y="23812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6" name="Text Box 16">
          <a:extLst>
            <a:ext uri="{FF2B5EF4-FFF2-40B4-BE49-F238E27FC236}">
              <a16:creationId xmlns:a16="http://schemas.microsoft.com/office/drawing/2014/main" id="{00000000-0008-0000-0400-0000AC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7" name="Text Box 17">
          <a:extLst>
            <a:ext uri="{FF2B5EF4-FFF2-40B4-BE49-F238E27FC236}">
              <a16:creationId xmlns:a16="http://schemas.microsoft.com/office/drawing/2014/main" id="{00000000-0008-0000-0400-0000AD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8" name="Text Box 18">
          <a:extLst>
            <a:ext uri="{FF2B5EF4-FFF2-40B4-BE49-F238E27FC236}">
              <a16:creationId xmlns:a16="http://schemas.microsoft.com/office/drawing/2014/main" id="{00000000-0008-0000-0400-0000AE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39" name="Text Box 19">
          <a:extLst>
            <a:ext uri="{FF2B5EF4-FFF2-40B4-BE49-F238E27FC236}">
              <a16:creationId xmlns:a16="http://schemas.microsoft.com/office/drawing/2014/main" id="{00000000-0008-0000-0400-0000AF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0" name="Text Box 16">
          <a:extLst>
            <a:ext uri="{FF2B5EF4-FFF2-40B4-BE49-F238E27FC236}">
              <a16:creationId xmlns:a16="http://schemas.microsoft.com/office/drawing/2014/main" id="{00000000-0008-0000-0400-0000B0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1" name="Text Box 17">
          <a:extLst>
            <a:ext uri="{FF2B5EF4-FFF2-40B4-BE49-F238E27FC236}">
              <a16:creationId xmlns:a16="http://schemas.microsoft.com/office/drawing/2014/main" id="{00000000-0008-0000-0400-0000B1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2" name="Text Box 18">
          <a:extLst>
            <a:ext uri="{FF2B5EF4-FFF2-40B4-BE49-F238E27FC236}">
              <a16:creationId xmlns:a16="http://schemas.microsoft.com/office/drawing/2014/main" id="{00000000-0008-0000-0400-0000B2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3" name="Text Box 19">
          <a:extLst>
            <a:ext uri="{FF2B5EF4-FFF2-40B4-BE49-F238E27FC236}">
              <a16:creationId xmlns:a16="http://schemas.microsoft.com/office/drawing/2014/main" id="{00000000-0008-0000-0400-0000B3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4" name="Text Box 16">
          <a:extLst>
            <a:ext uri="{FF2B5EF4-FFF2-40B4-BE49-F238E27FC236}">
              <a16:creationId xmlns:a16="http://schemas.microsoft.com/office/drawing/2014/main" id="{00000000-0008-0000-0400-0000B4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5" name="Text Box 17">
          <a:extLst>
            <a:ext uri="{FF2B5EF4-FFF2-40B4-BE49-F238E27FC236}">
              <a16:creationId xmlns:a16="http://schemas.microsoft.com/office/drawing/2014/main" id="{00000000-0008-0000-0400-0000B5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6" name="Text Box 18">
          <a:extLst>
            <a:ext uri="{FF2B5EF4-FFF2-40B4-BE49-F238E27FC236}">
              <a16:creationId xmlns:a16="http://schemas.microsoft.com/office/drawing/2014/main" id="{00000000-0008-0000-0400-0000B6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0</xdr:rowOff>
    </xdr:from>
    <xdr:ext cx="95250" cy="171450"/>
    <xdr:sp macro="" textlink="">
      <xdr:nvSpPr>
        <xdr:cNvPr id="5047" name="Text Box 19">
          <a:extLst>
            <a:ext uri="{FF2B5EF4-FFF2-40B4-BE49-F238E27FC236}">
              <a16:creationId xmlns:a16="http://schemas.microsoft.com/office/drawing/2014/main" id="{00000000-0008-0000-0400-0000B7130000}"/>
            </a:ext>
          </a:extLst>
        </xdr:cNvPr>
        <xdr:cNvSpPr txBox="1">
          <a:spLocks noChangeArrowheads="1"/>
        </xdr:cNvSpPr>
      </xdr:nvSpPr>
      <xdr:spPr bwMode="auto">
        <a:xfrm>
          <a:off x="27638375" y="23812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48" name="Text Box 16">
          <a:extLst>
            <a:ext uri="{FF2B5EF4-FFF2-40B4-BE49-F238E27FC236}">
              <a16:creationId xmlns:a16="http://schemas.microsoft.com/office/drawing/2014/main" id="{00000000-0008-0000-0400-0000B8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49" name="Text Box 17">
          <a:extLst>
            <a:ext uri="{FF2B5EF4-FFF2-40B4-BE49-F238E27FC236}">
              <a16:creationId xmlns:a16="http://schemas.microsoft.com/office/drawing/2014/main" id="{00000000-0008-0000-0400-0000B9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0" name="Text Box 18">
          <a:extLst>
            <a:ext uri="{FF2B5EF4-FFF2-40B4-BE49-F238E27FC236}">
              <a16:creationId xmlns:a16="http://schemas.microsoft.com/office/drawing/2014/main" id="{00000000-0008-0000-0400-0000BA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1" name="Text Box 19">
          <a:extLst>
            <a:ext uri="{FF2B5EF4-FFF2-40B4-BE49-F238E27FC236}">
              <a16:creationId xmlns:a16="http://schemas.microsoft.com/office/drawing/2014/main" id="{00000000-0008-0000-0400-0000BB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2" name="Text Box 16">
          <a:extLst>
            <a:ext uri="{FF2B5EF4-FFF2-40B4-BE49-F238E27FC236}">
              <a16:creationId xmlns:a16="http://schemas.microsoft.com/office/drawing/2014/main" id="{00000000-0008-0000-0400-0000BC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3" name="Text Box 17">
          <a:extLst>
            <a:ext uri="{FF2B5EF4-FFF2-40B4-BE49-F238E27FC236}">
              <a16:creationId xmlns:a16="http://schemas.microsoft.com/office/drawing/2014/main" id="{00000000-0008-0000-0400-0000BD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4" name="Text Box 18">
          <a:extLst>
            <a:ext uri="{FF2B5EF4-FFF2-40B4-BE49-F238E27FC236}">
              <a16:creationId xmlns:a16="http://schemas.microsoft.com/office/drawing/2014/main" id="{00000000-0008-0000-0400-0000BE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5" name="Text Box 19">
          <a:extLst>
            <a:ext uri="{FF2B5EF4-FFF2-40B4-BE49-F238E27FC236}">
              <a16:creationId xmlns:a16="http://schemas.microsoft.com/office/drawing/2014/main" id="{00000000-0008-0000-0400-0000BF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6" name="Text Box 16">
          <a:extLst>
            <a:ext uri="{FF2B5EF4-FFF2-40B4-BE49-F238E27FC236}">
              <a16:creationId xmlns:a16="http://schemas.microsoft.com/office/drawing/2014/main" id="{00000000-0008-0000-0400-0000C0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7" name="Text Box 17">
          <a:extLst>
            <a:ext uri="{FF2B5EF4-FFF2-40B4-BE49-F238E27FC236}">
              <a16:creationId xmlns:a16="http://schemas.microsoft.com/office/drawing/2014/main" id="{00000000-0008-0000-0400-0000C1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8" name="Text Box 18">
          <a:extLst>
            <a:ext uri="{FF2B5EF4-FFF2-40B4-BE49-F238E27FC236}">
              <a16:creationId xmlns:a16="http://schemas.microsoft.com/office/drawing/2014/main" id="{00000000-0008-0000-0400-0000C2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59" name="Text Box 19">
          <a:extLst>
            <a:ext uri="{FF2B5EF4-FFF2-40B4-BE49-F238E27FC236}">
              <a16:creationId xmlns:a16="http://schemas.microsoft.com/office/drawing/2014/main" id="{00000000-0008-0000-0400-0000C3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60" name="Text Box 15">
          <a:extLst>
            <a:ext uri="{FF2B5EF4-FFF2-40B4-BE49-F238E27FC236}">
              <a16:creationId xmlns:a16="http://schemas.microsoft.com/office/drawing/2014/main" id="{00000000-0008-0000-0400-0000C4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61" name="Text Box 15">
          <a:extLst>
            <a:ext uri="{FF2B5EF4-FFF2-40B4-BE49-F238E27FC236}">
              <a16:creationId xmlns:a16="http://schemas.microsoft.com/office/drawing/2014/main" id="{00000000-0008-0000-0400-0000C5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2" name="Text Box 16">
          <a:extLst>
            <a:ext uri="{FF2B5EF4-FFF2-40B4-BE49-F238E27FC236}">
              <a16:creationId xmlns:a16="http://schemas.microsoft.com/office/drawing/2014/main" id="{00000000-0008-0000-0400-0000C6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3" name="Text Box 17">
          <a:extLst>
            <a:ext uri="{FF2B5EF4-FFF2-40B4-BE49-F238E27FC236}">
              <a16:creationId xmlns:a16="http://schemas.microsoft.com/office/drawing/2014/main" id="{00000000-0008-0000-0400-0000C7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4" name="Text Box 18">
          <a:extLst>
            <a:ext uri="{FF2B5EF4-FFF2-40B4-BE49-F238E27FC236}">
              <a16:creationId xmlns:a16="http://schemas.microsoft.com/office/drawing/2014/main" id="{00000000-0008-0000-0400-0000C8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5" name="Text Box 19">
          <a:extLst>
            <a:ext uri="{FF2B5EF4-FFF2-40B4-BE49-F238E27FC236}">
              <a16:creationId xmlns:a16="http://schemas.microsoft.com/office/drawing/2014/main" id="{00000000-0008-0000-0400-0000C9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6" name="Text Box 16">
          <a:extLst>
            <a:ext uri="{FF2B5EF4-FFF2-40B4-BE49-F238E27FC236}">
              <a16:creationId xmlns:a16="http://schemas.microsoft.com/office/drawing/2014/main" id="{00000000-0008-0000-0400-0000CA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7" name="Text Box 17">
          <a:extLst>
            <a:ext uri="{FF2B5EF4-FFF2-40B4-BE49-F238E27FC236}">
              <a16:creationId xmlns:a16="http://schemas.microsoft.com/office/drawing/2014/main" id="{00000000-0008-0000-0400-0000CB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8" name="Text Box 18">
          <a:extLst>
            <a:ext uri="{FF2B5EF4-FFF2-40B4-BE49-F238E27FC236}">
              <a16:creationId xmlns:a16="http://schemas.microsoft.com/office/drawing/2014/main" id="{00000000-0008-0000-0400-0000CC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69" name="Text Box 19">
          <a:extLst>
            <a:ext uri="{FF2B5EF4-FFF2-40B4-BE49-F238E27FC236}">
              <a16:creationId xmlns:a16="http://schemas.microsoft.com/office/drawing/2014/main" id="{00000000-0008-0000-0400-0000CD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70" name="Text Box 15">
          <a:extLst>
            <a:ext uri="{FF2B5EF4-FFF2-40B4-BE49-F238E27FC236}">
              <a16:creationId xmlns:a16="http://schemas.microsoft.com/office/drawing/2014/main" id="{00000000-0008-0000-0400-0000CE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1" name="Text Box 16">
          <a:extLst>
            <a:ext uri="{FF2B5EF4-FFF2-40B4-BE49-F238E27FC236}">
              <a16:creationId xmlns:a16="http://schemas.microsoft.com/office/drawing/2014/main" id="{00000000-0008-0000-0400-0000CF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2" name="Text Box 17">
          <a:extLst>
            <a:ext uri="{FF2B5EF4-FFF2-40B4-BE49-F238E27FC236}">
              <a16:creationId xmlns:a16="http://schemas.microsoft.com/office/drawing/2014/main" id="{00000000-0008-0000-0400-0000D0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3" name="Text Box 18">
          <a:extLst>
            <a:ext uri="{FF2B5EF4-FFF2-40B4-BE49-F238E27FC236}">
              <a16:creationId xmlns:a16="http://schemas.microsoft.com/office/drawing/2014/main" id="{00000000-0008-0000-0400-0000D1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4" name="Text Box 19">
          <a:extLst>
            <a:ext uri="{FF2B5EF4-FFF2-40B4-BE49-F238E27FC236}">
              <a16:creationId xmlns:a16="http://schemas.microsoft.com/office/drawing/2014/main" id="{00000000-0008-0000-0400-0000D2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5" name="Text Box 16">
          <a:extLst>
            <a:ext uri="{FF2B5EF4-FFF2-40B4-BE49-F238E27FC236}">
              <a16:creationId xmlns:a16="http://schemas.microsoft.com/office/drawing/2014/main" id="{00000000-0008-0000-0400-0000D3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6" name="Text Box 17">
          <a:extLst>
            <a:ext uri="{FF2B5EF4-FFF2-40B4-BE49-F238E27FC236}">
              <a16:creationId xmlns:a16="http://schemas.microsoft.com/office/drawing/2014/main" id="{00000000-0008-0000-0400-0000D4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7" name="Text Box 18">
          <a:extLst>
            <a:ext uri="{FF2B5EF4-FFF2-40B4-BE49-F238E27FC236}">
              <a16:creationId xmlns:a16="http://schemas.microsoft.com/office/drawing/2014/main" id="{00000000-0008-0000-0400-0000D5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78" name="Text Box 19">
          <a:extLst>
            <a:ext uri="{FF2B5EF4-FFF2-40B4-BE49-F238E27FC236}">
              <a16:creationId xmlns:a16="http://schemas.microsoft.com/office/drawing/2014/main" id="{00000000-0008-0000-0400-0000D6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79" name="Text Box 15">
          <a:extLst>
            <a:ext uri="{FF2B5EF4-FFF2-40B4-BE49-F238E27FC236}">
              <a16:creationId xmlns:a16="http://schemas.microsoft.com/office/drawing/2014/main" id="{00000000-0008-0000-0400-0000D7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80" name="Text Box 15">
          <a:extLst>
            <a:ext uri="{FF2B5EF4-FFF2-40B4-BE49-F238E27FC236}">
              <a16:creationId xmlns:a16="http://schemas.microsoft.com/office/drawing/2014/main" id="{00000000-0008-0000-0400-0000D8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1" name="Text Box 16">
          <a:extLst>
            <a:ext uri="{FF2B5EF4-FFF2-40B4-BE49-F238E27FC236}">
              <a16:creationId xmlns:a16="http://schemas.microsoft.com/office/drawing/2014/main" id="{00000000-0008-0000-0400-0000D9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2" name="Text Box 17">
          <a:extLst>
            <a:ext uri="{FF2B5EF4-FFF2-40B4-BE49-F238E27FC236}">
              <a16:creationId xmlns:a16="http://schemas.microsoft.com/office/drawing/2014/main" id="{00000000-0008-0000-0400-0000DA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3" name="Text Box 18">
          <a:extLst>
            <a:ext uri="{FF2B5EF4-FFF2-40B4-BE49-F238E27FC236}">
              <a16:creationId xmlns:a16="http://schemas.microsoft.com/office/drawing/2014/main" id="{00000000-0008-0000-0400-0000DB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4" name="Text Box 19">
          <a:extLst>
            <a:ext uri="{FF2B5EF4-FFF2-40B4-BE49-F238E27FC236}">
              <a16:creationId xmlns:a16="http://schemas.microsoft.com/office/drawing/2014/main" id="{00000000-0008-0000-0400-0000DC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5" name="Text Box 16">
          <a:extLst>
            <a:ext uri="{FF2B5EF4-FFF2-40B4-BE49-F238E27FC236}">
              <a16:creationId xmlns:a16="http://schemas.microsoft.com/office/drawing/2014/main" id="{00000000-0008-0000-0400-0000DD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6" name="Text Box 17">
          <a:extLst>
            <a:ext uri="{FF2B5EF4-FFF2-40B4-BE49-F238E27FC236}">
              <a16:creationId xmlns:a16="http://schemas.microsoft.com/office/drawing/2014/main" id="{00000000-0008-0000-0400-0000DE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7" name="Text Box 18">
          <a:extLst>
            <a:ext uri="{FF2B5EF4-FFF2-40B4-BE49-F238E27FC236}">
              <a16:creationId xmlns:a16="http://schemas.microsoft.com/office/drawing/2014/main" id="{00000000-0008-0000-0400-0000DF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88" name="Text Box 19">
          <a:extLst>
            <a:ext uri="{FF2B5EF4-FFF2-40B4-BE49-F238E27FC236}">
              <a16:creationId xmlns:a16="http://schemas.microsoft.com/office/drawing/2014/main" id="{00000000-0008-0000-0400-0000E0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89" name="Text Box 15">
          <a:extLst>
            <a:ext uri="{FF2B5EF4-FFF2-40B4-BE49-F238E27FC236}">
              <a16:creationId xmlns:a16="http://schemas.microsoft.com/office/drawing/2014/main" id="{00000000-0008-0000-0400-0000E1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0" name="Text Box 16">
          <a:extLst>
            <a:ext uri="{FF2B5EF4-FFF2-40B4-BE49-F238E27FC236}">
              <a16:creationId xmlns:a16="http://schemas.microsoft.com/office/drawing/2014/main" id="{00000000-0008-0000-0400-0000E2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1" name="Text Box 17">
          <a:extLst>
            <a:ext uri="{FF2B5EF4-FFF2-40B4-BE49-F238E27FC236}">
              <a16:creationId xmlns:a16="http://schemas.microsoft.com/office/drawing/2014/main" id="{00000000-0008-0000-0400-0000E3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2" name="Text Box 18">
          <a:extLst>
            <a:ext uri="{FF2B5EF4-FFF2-40B4-BE49-F238E27FC236}">
              <a16:creationId xmlns:a16="http://schemas.microsoft.com/office/drawing/2014/main" id="{00000000-0008-0000-0400-0000E4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3" name="Text Box 19">
          <a:extLst>
            <a:ext uri="{FF2B5EF4-FFF2-40B4-BE49-F238E27FC236}">
              <a16:creationId xmlns:a16="http://schemas.microsoft.com/office/drawing/2014/main" id="{00000000-0008-0000-0400-0000E5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4" name="Text Box 16">
          <a:extLst>
            <a:ext uri="{FF2B5EF4-FFF2-40B4-BE49-F238E27FC236}">
              <a16:creationId xmlns:a16="http://schemas.microsoft.com/office/drawing/2014/main" id="{00000000-0008-0000-0400-0000E6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5" name="Text Box 17">
          <a:extLst>
            <a:ext uri="{FF2B5EF4-FFF2-40B4-BE49-F238E27FC236}">
              <a16:creationId xmlns:a16="http://schemas.microsoft.com/office/drawing/2014/main" id="{00000000-0008-0000-0400-0000E7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6" name="Text Box 18">
          <a:extLst>
            <a:ext uri="{FF2B5EF4-FFF2-40B4-BE49-F238E27FC236}">
              <a16:creationId xmlns:a16="http://schemas.microsoft.com/office/drawing/2014/main" id="{00000000-0008-0000-0400-0000E8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097" name="Text Box 19">
          <a:extLst>
            <a:ext uri="{FF2B5EF4-FFF2-40B4-BE49-F238E27FC236}">
              <a16:creationId xmlns:a16="http://schemas.microsoft.com/office/drawing/2014/main" id="{00000000-0008-0000-0400-0000E9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98" name="Text Box 15">
          <a:extLst>
            <a:ext uri="{FF2B5EF4-FFF2-40B4-BE49-F238E27FC236}">
              <a16:creationId xmlns:a16="http://schemas.microsoft.com/office/drawing/2014/main" id="{00000000-0008-0000-0400-0000EA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099" name="Text Box 15">
          <a:extLst>
            <a:ext uri="{FF2B5EF4-FFF2-40B4-BE49-F238E27FC236}">
              <a16:creationId xmlns:a16="http://schemas.microsoft.com/office/drawing/2014/main" id="{00000000-0008-0000-0400-0000EB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0" name="Text Box 16">
          <a:extLst>
            <a:ext uri="{FF2B5EF4-FFF2-40B4-BE49-F238E27FC236}">
              <a16:creationId xmlns:a16="http://schemas.microsoft.com/office/drawing/2014/main" id="{00000000-0008-0000-0400-0000EC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1" name="Text Box 17">
          <a:extLst>
            <a:ext uri="{FF2B5EF4-FFF2-40B4-BE49-F238E27FC236}">
              <a16:creationId xmlns:a16="http://schemas.microsoft.com/office/drawing/2014/main" id="{00000000-0008-0000-0400-0000ED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2" name="Text Box 18">
          <a:extLst>
            <a:ext uri="{FF2B5EF4-FFF2-40B4-BE49-F238E27FC236}">
              <a16:creationId xmlns:a16="http://schemas.microsoft.com/office/drawing/2014/main" id="{00000000-0008-0000-0400-0000EE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3" name="Text Box 19">
          <a:extLst>
            <a:ext uri="{FF2B5EF4-FFF2-40B4-BE49-F238E27FC236}">
              <a16:creationId xmlns:a16="http://schemas.microsoft.com/office/drawing/2014/main" id="{00000000-0008-0000-0400-0000EF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4" name="Text Box 16">
          <a:extLst>
            <a:ext uri="{FF2B5EF4-FFF2-40B4-BE49-F238E27FC236}">
              <a16:creationId xmlns:a16="http://schemas.microsoft.com/office/drawing/2014/main" id="{00000000-0008-0000-0400-0000F0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5" name="Text Box 17">
          <a:extLst>
            <a:ext uri="{FF2B5EF4-FFF2-40B4-BE49-F238E27FC236}">
              <a16:creationId xmlns:a16="http://schemas.microsoft.com/office/drawing/2014/main" id="{00000000-0008-0000-0400-0000F1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6" name="Text Box 18">
          <a:extLst>
            <a:ext uri="{FF2B5EF4-FFF2-40B4-BE49-F238E27FC236}">
              <a16:creationId xmlns:a16="http://schemas.microsoft.com/office/drawing/2014/main" id="{00000000-0008-0000-0400-0000F2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7" name="Text Box 19">
          <a:extLst>
            <a:ext uri="{FF2B5EF4-FFF2-40B4-BE49-F238E27FC236}">
              <a16:creationId xmlns:a16="http://schemas.microsoft.com/office/drawing/2014/main" id="{00000000-0008-0000-0400-0000F3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8" name="Text Box 16">
          <a:extLst>
            <a:ext uri="{FF2B5EF4-FFF2-40B4-BE49-F238E27FC236}">
              <a16:creationId xmlns:a16="http://schemas.microsoft.com/office/drawing/2014/main" id="{00000000-0008-0000-0400-0000F4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09" name="Text Box 17">
          <a:extLst>
            <a:ext uri="{FF2B5EF4-FFF2-40B4-BE49-F238E27FC236}">
              <a16:creationId xmlns:a16="http://schemas.microsoft.com/office/drawing/2014/main" id="{00000000-0008-0000-0400-0000F5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0" name="Text Box 18">
          <a:extLst>
            <a:ext uri="{FF2B5EF4-FFF2-40B4-BE49-F238E27FC236}">
              <a16:creationId xmlns:a16="http://schemas.microsoft.com/office/drawing/2014/main" id="{00000000-0008-0000-0400-0000F6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1" name="Text Box 19">
          <a:extLst>
            <a:ext uri="{FF2B5EF4-FFF2-40B4-BE49-F238E27FC236}">
              <a16:creationId xmlns:a16="http://schemas.microsoft.com/office/drawing/2014/main" id="{00000000-0008-0000-0400-0000F7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112" name="Text Box 15">
          <a:extLst>
            <a:ext uri="{FF2B5EF4-FFF2-40B4-BE49-F238E27FC236}">
              <a16:creationId xmlns:a16="http://schemas.microsoft.com/office/drawing/2014/main" id="{00000000-0008-0000-0400-0000F8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442269"/>
    <xdr:sp macro="" textlink="">
      <xdr:nvSpPr>
        <xdr:cNvPr id="5113" name="Text Box 15">
          <a:extLst>
            <a:ext uri="{FF2B5EF4-FFF2-40B4-BE49-F238E27FC236}">
              <a16:creationId xmlns:a16="http://schemas.microsoft.com/office/drawing/2014/main" id="{00000000-0008-0000-0400-0000F9130000}"/>
            </a:ext>
          </a:extLst>
        </xdr:cNvPr>
        <xdr:cNvSpPr txBox="1">
          <a:spLocks noChangeArrowheads="1"/>
        </xdr:cNvSpPr>
      </xdr:nvSpPr>
      <xdr:spPr bwMode="auto">
        <a:xfrm>
          <a:off x="26670000"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4" name="Text Box 16">
          <a:extLst>
            <a:ext uri="{FF2B5EF4-FFF2-40B4-BE49-F238E27FC236}">
              <a16:creationId xmlns:a16="http://schemas.microsoft.com/office/drawing/2014/main" id="{00000000-0008-0000-0400-0000FA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5" name="Text Box 17">
          <a:extLst>
            <a:ext uri="{FF2B5EF4-FFF2-40B4-BE49-F238E27FC236}">
              <a16:creationId xmlns:a16="http://schemas.microsoft.com/office/drawing/2014/main" id="{00000000-0008-0000-0400-0000FB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6" name="Text Box 18">
          <a:extLst>
            <a:ext uri="{FF2B5EF4-FFF2-40B4-BE49-F238E27FC236}">
              <a16:creationId xmlns:a16="http://schemas.microsoft.com/office/drawing/2014/main" id="{00000000-0008-0000-0400-0000FC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7" name="Text Box 19">
          <a:extLst>
            <a:ext uri="{FF2B5EF4-FFF2-40B4-BE49-F238E27FC236}">
              <a16:creationId xmlns:a16="http://schemas.microsoft.com/office/drawing/2014/main" id="{00000000-0008-0000-0400-0000FD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8" name="Text Box 16">
          <a:extLst>
            <a:ext uri="{FF2B5EF4-FFF2-40B4-BE49-F238E27FC236}">
              <a16:creationId xmlns:a16="http://schemas.microsoft.com/office/drawing/2014/main" id="{00000000-0008-0000-0400-0000FE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19" name="Text Box 17">
          <a:extLst>
            <a:ext uri="{FF2B5EF4-FFF2-40B4-BE49-F238E27FC236}">
              <a16:creationId xmlns:a16="http://schemas.microsoft.com/office/drawing/2014/main" id="{00000000-0008-0000-0400-0000FF13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20" name="Text Box 18">
          <a:extLst>
            <a:ext uri="{FF2B5EF4-FFF2-40B4-BE49-F238E27FC236}">
              <a16:creationId xmlns:a16="http://schemas.microsoft.com/office/drawing/2014/main" id="{00000000-0008-0000-0400-00000014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21" name="Text Box 19">
          <a:extLst>
            <a:ext uri="{FF2B5EF4-FFF2-40B4-BE49-F238E27FC236}">
              <a16:creationId xmlns:a16="http://schemas.microsoft.com/office/drawing/2014/main" id="{00000000-0008-0000-0400-00000114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22" name="Text Box 16">
          <a:extLst>
            <a:ext uri="{FF2B5EF4-FFF2-40B4-BE49-F238E27FC236}">
              <a16:creationId xmlns:a16="http://schemas.microsoft.com/office/drawing/2014/main" id="{00000000-0008-0000-0400-00000214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23" name="Text Box 17">
          <a:extLst>
            <a:ext uri="{FF2B5EF4-FFF2-40B4-BE49-F238E27FC236}">
              <a16:creationId xmlns:a16="http://schemas.microsoft.com/office/drawing/2014/main" id="{00000000-0008-0000-0400-00000314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24" name="Text Box 18">
          <a:extLst>
            <a:ext uri="{FF2B5EF4-FFF2-40B4-BE49-F238E27FC236}">
              <a16:creationId xmlns:a16="http://schemas.microsoft.com/office/drawing/2014/main" id="{00000000-0008-0000-0400-00000414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5125" name="Text Box 19">
          <a:extLst>
            <a:ext uri="{FF2B5EF4-FFF2-40B4-BE49-F238E27FC236}">
              <a16:creationId xmlns:a16="http://schemas.microsoft.com/office/drawing/2014/main" id="{00000000-0008-0000-0400-000005140000}"/>
            </a:ext>
          </a:extLst>
        </xdr:cNvPr>
        <xdr:cNvSpPr txBox="1">
          <a:spLocks noChangeArrowheads="1"/>
        </xdr:cNvSpPr>
      </xdr:nvSpPr>
      <xdr:spPr bwMode="auto">
        <a:xfrm>
          <a:off x="26670000"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26" name="Text Box 16">
          <a:extLst>
            <a:ext uri="{FF2B5EF4-FFF2-40B4-BE49-F238E27FC236}">
              <a16:creationId xmlns:a16="http://schemas.microsoft.com/office/drawing/2014/main" id="{00000000-0008-0000-0400-000006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27" name="Text Box 17">
          <a:extLst>
            <a:ext uri="{FF2B5EF4-FFF2-40B4-BE49-F238E27FC236}">
              <a16:creationId xmlns:a16="http://schemas.microsoft.com/office/drawing/2014/main" id="{00000000-0008-0000-0400-000007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28" name="Text Box 18">
          <a:extLst>
            <a:ext uri="{FF2B5EF4-FFF2-40B4-BE49-F238E27FC236}">
              <a16:creationId xmlns:a16="http://schemas.microsoft.com/office/drawing/2014/main" id="{00000000-0008-0000-0400-000008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29" name="Text Box 19">
          <a:extLst>
            <a:ext uri="{FF2B5EF4-FFF2-40B4-BE49-F238E27FC236}">
              <a16:creationId xmlns:a16="http://schemas.microsoft.com/office/drawing/2014/main" id="{00000000-0008-0000-0400-000009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0" name="Text Box 16">
          <a:extLst>
            <a:ext uri="{FF2B5EF4-FFF2-40B4-BE49-F238E27FC236}">
              <a16:creationId xmlns:a16="http://schemas.microsoft.com/office/drawing/2014/main" id="{00000000-0008-0000-0400-00000A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1" name="Text Box 17">
          <a:extLst>
            <a:ext uri="{FF2B5EF4-FFF2-40B4-BE49-F238E27FC236}">
              <a16:creationId xmlns:a16="http://schemas.microsoft.com/office/drawing/2014/main" id="{00000000-0008-0000-0400-00000B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2" name="Text Box 18">
          <a:extLst>
            <a:ext uri="{FF2B5EF4-FFF2-40B4-BE49-F238E27FC236}">
              <a16:creationId xmlns:a16="http://schemas.microsoft.com/office/drawing/2014/main" id="{00000000-0008-0000-0400-00000C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3" name="Text Box 19">
          <a:extLst>
            <a:ext uri="{FF2B5EF4-FFF2-40B4-BE49-F238E27FC236}">
              <a16:creationId xmlns:a16="http://schemas.microsoft.com/office/drawing/2014/main" id="{00000000-0008-0000-0400-00000D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442269"/>
    <xdr:sp macro="" textlink="">
      <xdr:nvSpPr>
        <xdr:cNvPr id="5134" name="Text Box 15">
          <a:extLst>
            <a:ext uri="{FF2B5EF4-FFF2-40B4-BE49-F238E27FC236}">
              <a16:creationId xmlns:a16="http://schemas.microsoft.com/office/drawing/2014/main" id="{00000000-0008-0000-0400-00000E140000}"/>
            </a:ext>
          </a:extLst>
        </xdr:cNvPr>
        <xdr:cNvSpPr txBox="1">
          <a:spLocks noChangeArrowheads="1"/>
        </xdr:cNvSpPr>
      </xdr:nvSpPr>
      <xdr:spPr bwMode="auto">
        <a:xfrm>
          <a:off x="27638375"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442269"/>
    <xdr:sp macro="" textlink="">
      <xdr:nvSpPr>
        <xdr:cNvPr id="5135" name="Text Box 15">
          <a:extLst>
            <a:ext uri="{FF2B5EF4-FFF2-40B4-BE49-F238E27FC236}">
              <a16:creationId xmlns:a16="http://schemas.microsoft.com/office/drawing/2014/main" id="{00000000-0008-0000-0400-00000F140000}"/>
            </a:ext>
          </a:extLst>
        </xdr:cNvPr>
        <xdr:cNvSpPr txBox="1">
          <a:spLocks noChangeArrowheads="1"/>
        </xdr:cNvSpPr>
      </xdr:nvSpPr>
      <xdr:spPr bwMode="auto">
        <a:xfrm>
          <a:off x="27638375" y="26892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6" name="Text Box 16">
          <a:extLst>
            <a:ext uri="{FF2B5EF4-FFF2-40B4-BE49-F238E27FC236}">
              <a16:creationId xmlns:a16="http://schemas.microsoft.com/office/drawing/2014/main" id="{00000000-0008-0000-0400-000010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7" name="Text Box 17">
          <a:extLst>
            <a:ext uri="{FF2B5EF4-FFF2-40B4-BE49-F238E27FC236}">
              <a16:creationId xmlns:a16="http://schemas.microsoft.com/office/drawing/2014/main" id="{00000000-0008-0000-0400-000011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8" name="Text Box 18">
          <a:extLst>
            <a:ext uri="{FF2B5EF4-FFF2-40B4-BE49-F238E27FC236}">
              <a16:creationId xmlns:a16="http://schemas.microsoft.com/office/drawing/2014/main" id="{00000000-0008-0000-0400-000012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39" name="Text Box 19">
          <a:extLst>
            <a:ext uri="{FF2B5EF4-FFF2-40B4-BE49-F238E27FC236}">
              <a16:creationId xmlns:a16="http://schemas.microsoft.com/office/drawing/2014/main" id="{00000000-0008-0000-0400-000013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0" name="Text Box 16">
          <a:extLst>
            <a:ext uri="{FF2B5EF4-FFF2-40B4-BE49-F238E27FC236}">
              <a16:creationId xmlns:a16="http://schemas.microsoft.com/office/drawing/2014/main" id="{00000000-0008-0000-0400-000014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1" name="Text Box 17">
          <a:extLst>
            <a:ext uri="{FF2B5EF4-FFF2-40B4-BE49-F238E27FC236}">
              <a16:creationId xmlns:a16="http://schemas.microsoft.com/office/drawing/2014/main" id="{00000000-0008-0000-0400-000015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2" name="Text Box 18">
          <a:extLst>
            <a:ext uri="{FF2B5EF4-FFF2-40B4-BE49-F238E27FC236}">
              <a16:creationId xmlns:a16="http://schemas.microsoft.com/office/drawing/2014/main" id="{00000000-0008-0000-0400-000016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3" name="Text Box 19">
          <a:extLst>
            <a:ext uri="{FF2B5EF4-FFF2-40B4-BE49-F238E27FC236}">
              <a16:creationId xmlns:a16="http://schemas.microsoft.com/office/drawing/2014/main" id="{00000000-0008-0000-0400-000017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4" name="Text Box 16">
          <a:extLst>
            <a:ext uri="{FF2B5EF4-FFF2-40B4-BE49-F238E27FC236}">
              <a16:creationId xmlns:a16="http://schemas.microsoft.com/office/drawing/2014/main" id="{00000000-0008-0000-0400-000018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5" name="Text Box 17">
          <a:extLst>
            <a:ext uri="{FF2B5EF4-FFF2-40B4-BE49-F238E27FC236}">
              <a16:creationId xmlns:a16="http://schemas.microsoft.com/office/drawing/2014/main" id="{00000000-0008-0000-0400-000019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6" name="Text Box 18">
          <a:extLst>
            <a:ext uri="{FF2B5EF4-FFF2-40B4-BE49-F238E27FC236}">
              <a16:creationId xmlns:a16="http://schemas.microsoft.com/office/drawing/2014/main" id="{00000000-0008-0000-0400-00001A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26</xdr:row>
      <xdr:rowOff>0</xdr:rowOff>
    </xdr:from>
    <xdr:ext cx="95250" cy="171450"/>
    <xdr:sp macro="" textlink="">
      <xdr:nvSpPr>
        <xdr:cNvPr id="5147" name="Text Box 19">
          <a:extLst>
            <a:ext uri="{FF2B5EF4-FFF2-40B4-BE49-F238E27FC236}">
              <a16:creationId xmlns:a16="http://schemas.microsoft.com/office/drawing/2014/main" id="{00000000-0008-0000-0400-00001B140000}"/>
            </a:ext>
          </a:extLst>
        </xdr:cNvPr>
        <xdr:cNvSpPr txBox="1">
          <a:spLocks noChangeArrowheads="1"/>
        </xdr:cNvSpPr>
      </xdr:nvSpPr>
      <xdr:spPr bwMode="auto">
        <a:xfrm>
          <a:off x="27638375" y="26892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48" name="Text Box 16">
          <a:extLst>
            <a:ext uri="{FF2B5EF4-FFF2-40B4-BE49-F238E27FC236}">
              <a16:creationId xmlns:a16="http://schemas.microsoft.com/office/drawing/2014/main" id="{00000000-0008-0000-0400-00001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49" name="Text Box 17">
          <a:extLst>
            <a:ext uri="{FF2B5EF4-FFF2-40B4-BE49-F238E27FC236}">
              <a16:creationId xmlns:a16="http://schemas.microsoft.com/office/drawing/2014/main" id="{00000000-0008-0000-0400-00001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0" name="Text Box 18">
          <a:extLst>
            <a:ext uri="{FF2B5EF4-FFF2-40B4-BE49-F238E27FC236}">
              <a16:creationId xmlns:a16="http://schemas.microsoft.com/office/drawing/2014/main" id="{00000000-0008-0000-0400-00001E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1" name="Text Box 19">
          <a:extLst>
            <a:ext uri="{FF2B5EF4-FFF2-40B4-BE49-F238E27FC236}">
              <a16:creationId xmlns:a16="http://schemas.microsoft.com/office/drawing/2014/main" id="{00000000-0008-0000-0400-00001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52" name="Text Box 15">
          <a:extLst>
            <a:ext uri="{FF2B5EF4-FFF2-40B4-BE49-F238E27FC236}">
              <a16:creationId xmlns:a16="http://schemas.microsoft.com/office/drawing/2014/main" id="{00000000-0008-0000-0400-000020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3" name="Text Box 16">
          <a:extLst>
            <a:ext uri="{FF2B5EF4-FFF2-40B4-BE49-F238E27FC236}">
              <a16:creationId xmlns:a16="http://schemas.microsoft.com/office/drawing/2014/main" id="{00000000-0008-0000-0400-000021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4" name="Text Box 17">
          <a:extLst>
            <a:ext uri="{FF2B5EF4-FFF2-40B4-BE49-F238E27FC236}">
              <a16:creationId xmlns:a16="http://schemas.microsoft.com/office/drawing/2014/main" id="{00000000-0008-0000-0400-000022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5" name="Text Box 18">
          <a:extLst>
            <a:ext uri="{FF2B5EF4-FFF2-40B4-BE49-F238E27FC236}">
              <a16:creationId xmlns:a16="http://schemas.microsoft.com/office/drawing/2014/main" id="{00000000-0008-0000-0400-000023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6" name="Text Box 19">
          <a:extLst>
            <a:ext uri="{FF2B5EF4-FFF2-40B4-BE49-F238E27FC236}">
              <a16:creationId xmlns:a16="http://schemas.microsoft.com/office/drawing/2014/main" id="{00000000-0008-0000-0400-000024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57" name="Text Box 15">
          <a:extLst>
            <a:ext uri="{FF2B5EF4-FFF2-40B4-BE49-F238E27FC236}">
              <a16:creationId xmlns:a16="http://schemas.microsoft.com/office/drawing/2014/main" id="{00000000-0008-0000-0400-000025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8" name="Text Box 16">
          <a:extLst>
            <a:ext uri="{FF2B5EF4-FFF2-40B4-BE49-F238E27FC236}">
              <a16:creationId xmlns:a16="http://schemas.microsoft.com/office/drawing/2014/main" id="{00000000-0008-0000-0400-00002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59" name="Text Box 17">
          <a:extLst>
            <a:ext uri="{FF2B5EF4-FFF2-40B4-BE49-F238E27FC236}">
              <a16:creationId xmlns:a16="http://schemas.microsoft.com/office/drawing/2014/main" id="{00000000-0008-0000-0400-00002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0" name="Text Box 18">
          <a:extLst>
            <a:ext uri="{FF2B5EF4-FFF2-40B4-BE49-F238E27FC236}">
              <a16:creationId xmlns:a16="http://schemas.microsoft.com/office/drawing/2014/main" id="{00000000-0008-0000-0400-000028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1" name="Text Box 19">
          <a:extLst>
            <a:ext uri="{FF2B5EF4-FFF2-40B4-BE49-F238E27FC236}">
              <a16:creationId xmlns:a16="http://schemas.microsoft.com/office/drawing/2014/main" id="{00000000-0008-0000-0400-00002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2" name="Text Box 16">
          <a:extLst>
            <a:ext uri="{FF2B5EF4-FFF2-40B4-BE49-F238E27FC236}">
              <a16:creationId xmlns:a16="http://schemas.microsoft.com/office/drawing/2014/main" id="{00000000-0008-0000-0400-00002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3" name="Text Box 17">
          <a:extLst>
            <a:ext uri="{FF2B5EF4-FFF2-40B4-BE49-F238E27FC236}">
              <a16:creationId xmlns:a16="http://schemas.microsoft.com/office/drawing/2014/main" id="{00000000-0008-0000-0400-00002B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4" name="Text Box 18">
          <a:extLst>
            <a:ext uri="{FF2B5EF4-FFF2-40B4-BE49-F238E27FC236}">
              <a16:creationId xmlns:a16="http://schemas.microsoft.com/office/drawing/2014/main" id="{00000000-0008-0000-0400-00002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5" name="Text Box 19">
          <a:extLst>
            <a:ext uri="{FF2B5EF4-FFF2-40B4-BE49-F238E27FC236}">
              <a16:creationId xmlns:a16="http://schemas.microsoft.com/office/drawing/2014/main" id="{00000000-0008-0000-0400-00002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66" name="Text Box 15">
          <a:extLst>
            <a:ext uri="{FF2B5EF4-FFF2-40B4-BE49-F238E27FC236}">
              <a16:creationId xmlns:a16="http://schemas.microsoft.com/office/drawing/2014/main" id="{00000000-0008-0000-0400-00002E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7" name="Text Box 16">
          <a:extLst>
            <a:ext uri="{FF2B5EF4-FFF2-40B4-BE49-F238E27FC236}">
              <a16:creationId xmlns:a16="http://schemas.microsoft.com/office/drawing/2014/main" id="{00000000-0008-0000-0400-00002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8" name="Text Box 17">
          <a:extLst>
            <a:ext uri="{FF2B5EF4-FFF2-40B4-BE49-F238E27FC236}">
              <a16:creationId xmlns:a16="http://schemas.microsoft.com/office/drawing/2014/main" id="{00000000-0008-0000-0400-000030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69" name="Text Box 18">
          <a:extLst>
            <a:ext uri="{FF2B5EF4-FFF2-40B4-BE49-F238E27FC236}">
              <a16:creationId xmlns:a16="http://schemas.microsoft.com/office/drawing/2014/main" id="{00000000-0008-0000-0400-000031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0" name="Text Box 19">
          <a:extLst>
            <a:ext uri="{FF2B5EF4-FFF2-40B4-BE49-F238E27FC236}">
              <a16:creationId xmlns:a16="http://schemas.microsoft.com/office/drawing/2014/main" id="{00000000-0008-0000-0400-000032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71" name="Text Box 15">
          <a:extLst>
            <a:ext uri="{FF2B5EF4-FFF2-40B4-BE49-F238E27FC236}">
              <a16:creationId xmlns:a16="http://schemas.microsoft.com/office/drawing/2014/main" id="{00000000-0008-0000-0400-000033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2" name="Text Box 16">
          <a:extLst>
            <a:ext uri="{FF2B5EF4-FFF2-40B4-BE49-F238E27FC236}">
              <a16:creationId xmlns:a16="http://schemas.microsoft.com/office/drawing/2014/main" id="{00000000-0008-0000-0400-000034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3" name="Text Box 17">
          <a:extLst>
            <a:ext uri="{FF2B5EF4-FFF2-40B4-BE49-F238E27FC236}">
              <a16:creationId xmlns:a16="http://schemas.microsoft.com/office/drawing/2014/main" id="{00000000-0008-0000-0400-000035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4" name="Text Box 18">
          <a:extLst>
            <a:ext uri="{FF2B5EF4-FFF2-40B4-BE49-F238E27FC236}">
              <a16:creationId xmlns:a16="http://schemas.microsoft.com/office/drawing/2014/main" id="{00000000-0008-0000-0400-00003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5" name="Text Box 19">
          <a:extLst>
            <a:ext uri="{FF2B5EF4-FFF2-40B4-BE49-F238E27FC236}">
              <a16:creationId xmlns:a16="http://schemas.microsoft.com/office/drawing/2014/main" id="{00000000-0008-0000-0400-00003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6" name="Text Box 16">
          <a:extLst>
            <a:ext uri="{FF2B5EF4-FFF2-40B4-BE49-F238E27FC236}">
              <a16:creationId xmlns:a16="http://schemas.microsoft.com/office/drawing/2014/main" id="{00000000-0008-0000-0400-000038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7" name="Text Box 17">
          <a:extLst>
            <a:ext uri="{FF2B5EF4-FFF2-40B4-BE49-F238E27FC236}">
              <a16:creationId xmlns:a16="http://schemas.microsoft.com/office/drawing/2014/main" id="{00000000-0008-0000-0400-00003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8" name="Text Box 18">
          <a:extLst>
            <a:ext uri="{FF2B5EF4-FFF2-40B4-BE49-F238E27FC236}">
              <a16:creationId xmlns:a16="http://schemas.microsoft.com/office/drawing/2014/main" id="{00000000-0008-0000-0400-00003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79" name="Text Box 19">
          <a:extLst>
            <a:ext uri="{FF2B5EF4-FFF2-40B4-BE49-F238E27FC236}">
              <a16:creationId xmlns:a16="http://schemas.microsoft.com/office/drawing/2014/main" id="{00000000-0008-0000-0400-00003B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80" name="Text Box 15">
          <a:extLst>
            <a:ext uri="{FF2B5EF4-FFF2-40B4-BE49-F238E27FC236}">
              <a16:creationId xmlns:a16="http://schemas.microsoft.com/office/drawing/2014/main" id="{00000000-0008-0000-0400-00003C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81" name="Text Box 15">
          <a:extLst>
            <a:ext uri="{FF2B5EF4-FFF2-40B4-BE49-F238E27FC236}">
              <a16:creationId xmlns:a16="http://schemas.microsoft.com/office/drawing/2014/main" id="{00000000-0008-0000-0400-00003D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2" name="Text Box 16">
          <a:extLst>
            <a:ext uri="{FF2B5EF4-FFF2-40B4-BE49-F238E27FC236}">
              <a16:creationId xmlns:a16="http://schemas.microsoft.com/office/drawing/2014/main" id="{00000000-0008-0000-0400-00003E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3" name="Text Box 17">
          <a:extLst>
            <a:ext uri="{FF2B5EF4-FFF2-40B4-BE49-F238E27FC236}">
              <a16:creationId xmlns:a16="http://schemas.microsoft.com/office/drawing/2014/main" id="{00000000-0008-0000-0400-00003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4" name="Text Box 18">
          <a:extLst>
            <a:ext uri="{FF2B5EF4-FFF2-40B4-BE49-F238E27FC236}">
              <a16:creationId xmlns:a16="http://schemas.microsoft.com/office/drawing/2014/main" id="{00000000-0008-0000-0400-000040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5" name="Text Box 19">
          <a:extLst>
            <a:ext uri="{FF2B5EF4-FFF2-40B4-BE49-F238E27FC236}">
              <a16:creationId xmlns:a16="http://schemas.microsoft.com/office/drawing/2014/main" id="{00000000-0008-0000-0400-000041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6" name="Text Box 16">
          <a:extLst>
            <a:ext uri="{FF2B5EF4-FFF2-40B4-BE49-F238E27FC236}">
              <a16:creationId xmlns:a16="http://schemas.microsoft.com/office/drawing/2014/main" id="{00000000-0008-0000-0400-000042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7" name="Text Box 17">
          <a:extLst>
            <a:ext uri="{FF2B5EF4-FFF2-40B4-BE49-F238E27FC236}">
              <a16:creationId xmlns:a16="http://schemas.microsoft.com/office/drawing/2014/main" id="{00000000-0008-0000-0400-000043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8" name="Text Box 18">
          <a:extLst>
            <a:ext uri="{FF2B5EF4-FFF2-40B4-BE49-F238E27FC236}">
              <a16:creationId xmlns:a16="http://schemas.microsoft.com/office/drawing/2014/main" id="{00000000-0008-0000-0400-000044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89" name="Text Box 19">
          <a:extLst>
            <a:ext uri="{FF2B5EF4-FFF2-40B4-BE49-F238E27FC236}">
              <a16:creationId xmlns:a16="http://schemas.microsoft.com/office/drawing/2014/main" id="{00000000-0008-0000-0400-000045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0" name="Text Box 16">
          <a:extLst>
            <a:ext uri="{FF2B5EF4-FFF2-40B4-BE49-F238E27FC236}">
              <a16:creationId xmlns:a16="http://schemas.microsoft.com/office/drawing/2014/main" id="{00000000-0008-0000-0400-00004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1" name="Text Box 17">
          <a:extLst>
            <a:ext uri="{FF2B5EF4-FFF2-40B4-BE49-F238E27FC236}">
              <a16:creationId xmlns:a16="http://schemas.microsoft.com/office/drawing/2014/main" id="{00000000-0008-0000-0400-00004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2" name="Text Box 18">
          <a:extLst>
            <a:ext uri="{FF2B5EF4-FFF2-40B4-BE49-F238E27FC236}">
              <a16:creationId xmlns:a16="http://schemas.microsoft.com/office/drawing/2014/main" id="{00000000-0008-0000-0400-000048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3" name="Text Box 19">
          <a:extLst>
            <a:ext uri="{FF2B5EF4-FFF2-40B4-BE49-F238E27FC236}">
              <a16:creationId xmlns:a16="http://schemas.microsoft.com/office/drawing/2014/main" id="{00000000-0008-0000-0400-00004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4" name="Text Box 16">
          <a:extLst>
            <a:ext uri="{FF2B5EF4-FFF2-40B4-BE49-F238E27FC236}">
              <a16:creationId xmlns:a16="http://schemas.microsoft.com/office/drawing/2014/main" id="{00000000-0008-0000-0400-00004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5" name="Text Box 17">
          <a:extLst>
            <a:ext uri="{FF2B5EF4-FFF2-40B4-BE49-F238E27FC236}">
              <a16:creationId xmlns:a16="http://schemas.microsoft.com/office/drawing/2014/main" id="{00000000-0008-0000-0400-00004B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6" name="Text Box 18">
          <a:extLst>
            <a:ext uri="{FF2B5EF4-FFF2-40B4-BE49-F238E27FC236}">
              <a16:creationId xmlns:a16="http://schemas.microsoft.com/office/drawing/2014/main" id="{00000000-0008-0000-0400-00004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197" name="Text Box 19">
          <a:extLst>
            <a:ext uri="{FF2B5EF4-FFF2-40B4-BE49-F238E27FC236}">
              <a16:creationId xmlns:a16="http://schemas.microsoft.com/office/drawing/2014/main" id="{00000000-0008-0000-0400-00004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98" name="Text Box 15">
          <a:extLst>
            <a:ext uri="{FF2B5EF4-FFF2-40B4-BE49-F238E27FC236}">
              <a16:creationId xmlns:a16="http://schemas.microsoft.com/office/drawing/2014/main" id="{00000000-0008-0000-0400-00004E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199" name="Text Box 15">
          <a:extLst>
            <a:ext uri="{FF2B5EF4-FFF2-40B4-BE49-F238E27FC236}">
              <a16:creationId xmlns:a16="http://schemas.microsoft.com/office/drawing/2014/main" id="{00000000-0008-0000-0400-00004F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0" name="Text Box 16">
          <a:extLst>
            <a:ext uri="{FF2B5EF4-FFF2-40B4-BE49-F238E27FC236}">
              <a16:creationId xmlns:a16="http://schemas.microsoft.com/office/drawing/2014/main" id="{00000000-0008-0000-0400-000050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1" name="Text Box 17">
          <a:extLst>
            <a:ext uri="{FF2B5EF4-FFF2-40B4-BE49-F238E27FC236}">
              <a16:creationId xmlns:a16="http://schemas.microsoft.com/office/drawing/2014/main" id="{00000000-0008-0000-0400-000051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2" name="Text Box 18">
          <a:extLst>
            <a:ext uri="{FF2B5EF4-FFF2-40B4-BE49-F238E27FC236}">
              <a16:creationId xmlns:a16="http://schemas.microsoft.com/office/drawing/2014/main" id="{00000000-0008-0000-0400-000052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3" name="Text Box 19">
          <a:extLst>
            <a:ext uri="{FF2B5EF4-FFF2-40B4-BE49-F238E27FC236}">
              <a16:creationId xmlns:a16="http://schemas.microsoft.com/office/drawing/2014/main" id="{00000000-0008-0000-0400-000053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4" name="Text Box 16">
          <a:extLst>
            <a:ext uri="{FF2B5EF4-FFF2-40B4-BE49-F238E27FC236}">
              <a16:creationId xmlns:a16="http://schemas.microsoft.com/office/drawing/2014/main" id="{00000000-0008-0000-0400-000054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5" name="Text Box 17">
          <a:extLst>
            <a:ext uri="{FF2B5EF4-FFF2-40B4-BE49-F238E27FC236}">
              <a16:creationId xmlns:a16="http://schemas.microsoft.com/office/drawing/2014/main" id="{00000000-0008-0000-0400-000055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6" name="Text Box 18">
          <a:extLst>
            <a:ext uri="{FF2B5EF4-FFF2-40B4-BE49-F238E27FC236}">
              <a16:creationId xmlns:a16="http://schemas.microsoft.com/office/drawing/2014/main" id="{00000000-0008-0000-0400-00005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7" name="Text Box 19">
          <a:extLst>
            <a:ext uri="{FF2B5EF4-FFF2-40B4-BE49-F238E27FC236}">
              <a16:creationId xmlns:a16="http://schemas.microsoft.com/office/drawing/2014/main" id="{00000000-0008-0000-0400-00005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08" name="Text Box 15">
          <a:extLst>
            <a:ext uri="{FF2B5EF4-FFF2-40B4-BE49-F238E27FC236}">
              <a16:creationId xmlns:a16="http://schemas.microsoft.com/office/drawing/2014/main" id="{00000000-0008-0000-0400-000058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09" name="Text Box 16">
          <a:extLst>
            <a:ext uri="{FF2B5EF4-FFF2-40B4-BE49-F238E27FC236}">
              <a16:creationId xmlns:a16="http://schemas.microsoft.com/office/drawing/2014/main" id="{00000000-0008-0000-0400-00005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0" name="Text Box 17">
          <a:extLst>
            <a:ext uri="{FF2B5EF4-FFF2-40B4-BE49-F238E27FC236}">
              <a16:creationId xmlns:a16="http://schemas.microsoft.com/office/drawing/2014/main" id="{00000000-0008-0000-0400-00005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1" name="Text Box 18">
          <a:extLst>
            <a:ext uri="{FF2B5EF4-FFF2-40B4-BE49-F238E27FC236}">
              <a16:creationId xmlns:a16="http://schemas.microsoft.com/office/drawing/2014/main" id="{00000000-0008-0000-0400-00005B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2" name="Text Box 19">
          <a:extLst>
            <a:ext uri="{FF2B5EF4-FFF2-40B4-BE49-F238E27FC236}">
              <a16:creationId xmlns:a16="http://schemas.microsoft.com/office/drawing/2014/main" id="{00000000-0008-0000-0400-00005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3" name="Text Box 16">
          <a:extLst>
            <a:ext uri="{FF2B5EF4-FFF2-40B4-BE49-F238E27FC236}">
              <a16:creationId xmlns:a16="http://schemas.microsoft.com/office/drawing/2014/main" id="{00000000-0008-0000-0400-00005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4" name="Text Box 17">
          <a:extLst>
            <a:ext uri="{FF2B5EF4-FFF2-40B4-BE49-F238E27FC236}">
              <a16:creationId xmlns:a16="http://schemas.microsoft.com/office/drawing/2014/main" id="{00000000-0008-0000-0400-00005E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5" name="Text Box 18">
          <a:extLst>
            <a:ext uri="{FF2B5EF4-FFF2-40B4-BE49-F238E27FC236}">
              <a16:creationId xmlns:a16="http://schemas.microsoft.com/office/drawing/2014/main" id="{00000000-0008-0000-0400-00005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6" name="Text Box 19">
          <a:extLst>
            <a:ext uri="{FF2B5EF4-FFF2-40B4-BE49-F238E27FC236}">
              <a16:creationId xmlns:a16="http://schemas.microsoft.com/office/drawing/2014/main" id="{00000000-0008-0000-0400-000060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17" name="Text Box 15">
          <a:extLst>
            <a:ext uri="{FF2B5EF4-FFF2-40B4-BE49-F238E27FC236}">
              <a16:creationId xmlns:a16="http://schemas.microsoft.com/office/drawing/2014/main" id="{00000000-0008-0000-0400-000061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18" name="Text Box 15">
          <a:extLst>
            <a:ext uri="{FF2B5EF4-FFF2-40B4-BE49-F238E27FC236}">
              <a16:creationId xmlns:a16="http://schemas.microsoft.com/office/drawing/2014/main" id="{00000000-0008-0000-0400-000062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19" name="Text Box 16">
          <a:extLst>
            <a:ext uri="{FF2B5EF4-FFF2-40B4-BE49-F238E27FC236}">
              <a16:creationId xmlns:a16="http://schemas.microsoft.com/office/drawing/2014/main" id="{00000000-0008-0000-0400-000063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0" name="Text Box 17">
          <a:extLst>
            <a:ext uri="{FF2B5EF4-FFF2-40B4-BE49-F238E27FC236}">
              <a16:creationId xmlns:a16="http://schemas.microsoft.com/office/drawing/2014/main" id="{00000000-0008-0000-0400-000064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1" name="Text Box 18">
          <a:extLst>
            <a:ext uri="{FF2B5EF4-FFF2-40B4-BE49-F238E27FC236}">
              <a16:creationId xmlns:a16="http://schemas.microsoft.com/office/drawing/2014/main" id="{00000000-0008-0000-0400-000065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2" name="Text Box 19">
          <a:extLst>
            <a:ext uri="{FF2B5EF4-FFF2-40B4-BE49-F238E27FC236}">
              <a16:creationId xmlns:a16="http://schemas.microsoft.com/office/drawing/2014/main" id="{00000000-0008-0000-0400-00006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3" name="Text Box 16">
          <a:extLst>
            <a:ext uri="{FF2B5EF4-FFF2-40B4-BE49-F238E27FC236}">
              <a16:creationId xmlns:a16="http://schemas.microsoft.com/office/drawing/2014/main" id="{00000000-0008-0000-0400-00006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4" name="Text Box 17">
          <a:extLst>
            <a:ext uri="{FF2B5EF4-FFF2-40B4-BE49-F238E27FC236}">
              <a16:creationId xmlns:a16="http://schemas.microsoft.com/office/drawing/2014/main" id="{00000000-0008-0000-0400-000068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5" name="Text Box 18">
          <a:extLst>
            <a:ext uri="{FF2B5EF4-FFF2-40B4-BE49-F238E27FC236}">
              <a16:creationId xmlns:a16="http://schemas.microsoft.com/office/drawing/2014/main" id="{00000000-0008-0000-0400-00006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6" name="Text Box 19">
          <a:extLst>
            <a:ext uri="{FF2B5EF4-FFF2-40B4-BE49-F238E27FC236}">
              <a16:creationId xmlns:a16="http://schemas.microsoft.com/office/drawing/2014/main" id="{00000000-0008-0000-0400-00006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27" name="Text Box 15">
          <a:extLst>
            <a:ext uri="{FF2B5EF4-FFF2-40B4-BE49-F238E27FC236}">
              <a16:creationId xmlns:a16="http://schemas.microsoft.com/office/drawing/2014/main" id="{00000000-0008-0000-0400-00006B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8" name="Text Box 16">
          <a:extLst>
            <a:ext uri="{FF2B5EF4-FFF2-40B4-BE49-F238E27FC236}">
              <a16:creationId xmlns:a16="http://schemas.microsoft.com/office/drawing/2014/main" id="{00000000-0008-0000-0400-00006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29" name="Text Box 17">
          <a:extLst>
            <a:ext uri="{FF2B5EF4-FFF2-40B4-BE49-F238E27FC236}">
              <a16:creationId xmlns:a16="http://schemas.microsoft.com/office/drawing/2014/main" id="{00000000-0008-0000-0400-00006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0" name="Text Box 18">
          <a:extLst>
            <a:ext uri="{FF2B5EF4-FFF2-40B4-BE49-F238E27FC236}">
              <a16:creationId xmlns:a16="http://schemas.microsoft.com/office/drawing/2014/main" id="{00000000-0008-0000-0400-00006E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1" name="Text Box 19">
          <a:extLst>
            <a:ext uri="{FF2B5EF4-FFF2-40B4-BE49-F238E27FC236}">
              <a16:creationId xmlns:a16="http://schemas.microsoft.com/office/drawing/2014/main" id="{00000000-0008-0000-0400-00006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2" name="Text Box 16">
          <a:extLst>
            <a:ext uri="{FF2B5EF4-FFF2-40B4-BE49-F238E27FC236}">
              <a16:creationId xmlns:a16="http://schemas.microsoft.com/office/drawing/2014/main" id="{00000000-0008-0000-0400-000070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3" name="Text Box 17">
          <a:extLst>
            <a:ext uri="{FF2B5EF4-FFF2-40B4-BE49-F238E27FC236}">
              <a16:creationId xmlns:a16="http://schemas.microsoft.com/office/drawing/2014/main" id="{00000000-0008-0000-0400-000071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4" name="Text Box 18">
          <a:extLst>
            <a:ext uri="{FF2B5EF4-FFF2-40B4-BE49-F238E27FC236}">
              <a16:creationId xmlns:a16="http://schemas.microsoft.com/office/drawing/2014/main" id="{00000000-0008-0000-0400-000072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5" name="Text Box 19">
          <a:extLst>
            <a:ext uri="{FF2B5EF4-FFF2-40B4-BE49-F238E27FC236}">
              <a16:creationId xmlns:a16="http://schemas.microsoft.com/office/drawing/2014/main" id="{00000000-0008-0000-0400-000073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36" name="Text Box 15">
          <a:extLst>
            <a:ext uri="{FF2B5EF4-FFF2-40B4-BE49-F238E27FC236}">
              <a16:creationId xmlns:a16="http://schemas.microsoft.com/office/drawing/2014/main" id="{00000000-0008-0000-0400-000074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37" name="Text Box 15">
          <a:extLst>
            <a:ext uri="{FF2B5EF4-FFF2-40B4-BE49-F238E27FC236}">
              <a16:creationId xmlns:a16="http://schemas.microsoft.com/office/drawing/2014/main" id="{00000000-0008-0000-0400-000075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8" name="Text Box 16">
          <a:extLst>
            <a:ext uri="{FF2B5EF4-FFF2-40B4-BE49-F238E27FC236}">
              <a16:creationId xmlns:a16="http://schemas.microsoft.com/office/drawing/2014/main" id="{00000000-0008-0000-0400-00007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39" name="Text Box 17">
          <a:extLst>
            <a:ext uri="{FF2B5EF4-FFF2-40B4-BE49-F238E27FC236}">
              <a16:creationId xmlns:a16="http://schemas.microsoft.com/office/drawing/2014/main" id="{00000000-0008-0000-0400-00007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0" name="Text Box 18">
          <a:extLst>
            <a:ext uri="{FF2B5EF4-FFF2-40B4-BE49-F238E27FC236}">
              <a16:creationId xmlns:a16="http://schemas.microsoft.com/office/drawing/2014/main" id="{00000000-0008-0000-0400-000078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1" name="Text Box 19">
          <a:extLst>
            <a:ext uri="{FF2B5EF4-FFF2-40B4-BE49-F238E27FC236}">
              <a16:creationId xmlns:a16="http://schemas.microsoft.com/office/drawing/2014/main" id="{00000000-0008-0000-0400-00007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2" name="Text Box 16">
          <a:extLst>
            <a:ext uri="{FF2B5EF4-FFF2-40B4-BE49-F238E27FC236}">
              <a16:creationId xmlns:a16="http://schemas.microsoft.com/office/drawing/2014/main" id="{00000000-0008-0000-0400-00007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3" name="Text Box 17">
          <a:extLst>
            <a:ext uri="{FF2B5EF4-FFF2-40B4-BE49-F238E27FC236}">
              <a16:creationId xmlns:a16="http://schemas.microsoft.com/office/drawing/2014/main" id="{00000000-0008-0000-0400-00007B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4" name="Text Box 18">
          <a:extLst>
            <a:ext uri="{FF2B5EF4-FFF2-40B4-BE49-F238E27FC236}">
              <a16:creationId xmlns:a16="http://schemas.microsoft.com/office/drawing/2014/main" id="{00000000-0008-0000-0400-00007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5" name="Text Box 19">
          <a:extLst>
            <a:ext uri="{FF2B5EF4-FFF2-40B4-BE49-F238E27FC236}">
              <a16:creationId xmlns:a16="http://schemas.microsoft.com/office/drawing/2014/main" id="{00000000-0008-0000-0400-00007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6" name="Text Box 16">
          <a:extLst>
            <a:ext uri="{FF2B5EF4-FFF2-40B4-BE49-F238E27FC236}">
              <a16:creationId xmlns:a16="http://schemas.microsoft.com/office/drawing/2014/main" id="{00000000-0008-0000-0400-00007E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7" name="Text Box 17">
          <a:extLst>
            <a:ext uri="{FF2B5EF4-FFF2-40B4-BE49-F238E27FC236}">
              <a16:creationId xmlns:a16="http://schemas.microsoft.com/office/drawing/2014/main" id="{00000000-0008-0000-0400-00007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8" name="Text Box 18">
          <a:extLst>
            <a:ext uri="{FF2B5EF4-FFF2-40B4-BE49-F238E27FC236}">
              <a16:creationId xmlns:a16="http://schemas.microsoft.com/office/drawing/2014/main" id="{00000000-0008-0000-0400-000080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49" name="Text Box 19">
          <a:extLst>
            <a:ext uri="{FF2B5EF4-FFF2-40B4-BE49-F238E27FC236}">
              <a16:creationId xmlns:a16="http://schemas.microsoft.com/office/drawing/2014/main" id="{00000000-0008-0000-0400-000081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50" name="Text Box 15">
          <a:extLst>
            <a:ext uri="{FF2B5EF4-FFF2-40B4-BE49-F238E27FC236}">
              <a16:creationId xmlns:a16="http://schemas.microsoft.com/office/drawing/2014/main" id="{00000000-0008-0000-0400-000082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442269"/>
    <xdr:sp macro="" textlink="">
      <xdr:nvSpPr>
        <xdr:cNvPr id="5251" name="Text Box 15">
          <a:extLst>
            <a:ext uri="{FF2B5EF4-FFF2-40B4-BE49-F238E27FC236}">
              <a16:creationId xmlns:a16="http://schemas.microsoft.com/office/drawing/2014/main" id="{00000000-0008-0000-0400-000083140000}"/>
            </a:ext>
          </a:extLst>
        </xdr:cNvPr>
        <xdr:cNvSpPr txBox="1">
          <a:spLocks noChangeArrowheads="1"/>
        </xdr:cNvSpPr>
      </xdr:nvSpPr>
      <xdr:spPr bwMode="auto">
        <a:xfrm>
          <a:off x="26670000"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2" name="Text Box 16">
          <a:extLst>
            <a:ext uri="{FF2B5EF4-FFF2-40B4-BE49-F238E27FC236}">
              <a16:creationId xmlns:a16="http://schemas.microsoft.com/office/drawing/2014/main" id="{00000000-0008-0000-0400-000084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3" name="Text Box 17">
          <a:extLst>
            <a:ext uri="{FF2B5EF4-FFF2-40B4-BE49-F238E27FC236}">
              <a16:creationId xmlns:a16="http://schemas.microsoft.com/office/drawing/2014/main" id="{00000000-0008-0000-0400-000085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4" name="Text Box 18">
          <a:extLst>
            <a:ext uri="{FF2B5EF4-FFF2-40B4-BE49-F238E27FC236}">
              <a16:creationId xmlns:a16="http://schemas.microsoft.com/office/drawing/2014/main" id="{00000000-0008-0000-0400-000086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5" name="Text Box 19">
          <a:extLst>
            <a:ext uri="{FF2B5EF4-FFF2-40B4-BE49-F238E27FC236}">
              <a16:creationId xmlns:a16="http://schemas.microsoft.com/office/drawing/2014/main" id="{00000000-0008-0000-0400-000087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6" name="Text Box 16">
          <a:extLst>
            <a:ext uri="{FF2B5EF4-FFF2-40B4-BE49-F238E27FC236}">
              <a16:creationId xmlns:a16="http://schemas.microsoft.com/office/drawing/2014/main" id="{00000000-0008-0000-0400-000088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7" name="Text Box 17">
          <a:extLst>
            <a:ext uri="{FF2B5EF4-FFF2-40B4-BE49-F238E27FC236}">
              <a16:creationId xmlns:a16="http://schemas.microsoft.com/office/drawing/2014/main" id="{00000000-0008-0000-0400-000089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8" name="Text Box 18">
          <a:extLst>
            <a:ext uri="{FF2B5EF4-FFF2-40B4-BE49-F238E27FC236}">
              <a16:creationId xmlns:a16="http://schemas.microsoft.com/office/drawing/2014/main" id="{00000000-0008-0000-0400-00008A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59" name="Text Box 19">
          <a:extLst>
            <a:ext uri="{FF2B5EF4-FFF2-40B4-BE49-F238E27FC236}">
              <a16:creationId xmlns:a16="http://schemas.microsoft.com/office/drawing/2014/main" id="{00000000-0008-0000-0400-00008B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60" name="Text Box 16">
          <a:extLst>
            <a:ext uri="{FF2B5EF4-FFF2-40B4-BE49-F238E27FC236}">
              <a16:creationId xmlns:a16="http://schemas.microsoft.com/office/drawing/2014/main" id="{00000000-0008-0000-0400-00008C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61" name="Text Box 17">
          <a:extLst>
            <a:ext uri="{FF2B5EF4-FFF2-40B4-BE49-F238E27FC236}">
              <a16:creationId xmlns:a16="http://schemas.microsoft.com/office/drawing/2014/main" id="{00000000-0008-0000-0400-00008D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62" name="Text Box 18">
          <a:extLst>
            <a:ext uri="{FF2B5EF4-FFF2-40B4-BE49-F238E27FC236}">
              <a16:creationId xmlns:a16="http://schemas.microsoft.com/office/drawing/2014/main" id="{00000000-0008-0000-0400-00008E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5263" name="Text Box 19">
          <a:extLst>
            <a:ext uri="{FF2B5EF4-FFF2-40B4-BE49-F238E27FC236}">
              <a16:creationId xmlns:a16="http://schemas.microsoft.com/office/drawing/2014/main" id="{00000000-0008-0000-0400-00008F140000}"/>
            </a:ext>
          </a:extLst>
        </xdr:cNvPr>
        <xdr:cNvSpPr txBox="1">
          <a:spLocks noChangeArrowheads="1"/>
        </xdr:cNvSpPr>
      </xdr:nvSpPr>
      <xdr:spPr bwMode="auto">
        <a:xfrm>
          <a:off x="26670000"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64" name="Text Box 16">
          <a:extLst>
            <a:ext uri="{FF2B5EF4-FFF2-40B4-BE49-F238E27FC236}">
              <a16:creationId xmlns:a16="http://schemas.microsoft.com/office/drawing/2014/main" id="{00000000-0008-0000-0400-000090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65" name="Text Box 17">
          <a:extLst>
            <a:ext uri="{FF2B5EF4-FFF2-40B4-BE49-F238E27FC236}">
              <a16:creationId xmlns:a16="http://schemas.microsoft.com/office/drawing/2014/main" id="{00000000-0008-0000-0400-000091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66" name="Text Box 18">
          <a:extLst>
            <a:ext uri="{FF2B5EF4-FFF2-40B4-BE49-F238E27FC236}">
              <a16:creationId xmlns:a16="http://schemas.microsoft.com/office/drawing/2014/main" id="{00000000-0008-0000-0400-000092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67" name="Text Box 19">
          <a:extLst>
            <a:ext uri="{FF2B5EF4-FFF2-40B4-BE49-F238E27FC236}">
              <a16:creationId xmlns:a16="http://schemas.microsoft.com/office/drawing/2014/main" id="{00000000-0008-0000-0400-000093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68" name="Text Box 16">
          <a:extLst>
            <a:ext uri="{FF2B5EF4-FFF2-40B4-BE49-F238E27FC236}">
              <a16:creationId xmlns:a16="http://schemas.microsoft.com/office/drawing/2014/main" id="{00000000-0008-0000-0400-000094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69" name="Text Box 17">
          <a:extLst>
            <a:ext uri="{FF2B5EF4-FFF2-40B4-BE49-F238E27FC236}">
              <a16:creationId xmlns:a16="http://schemas.microsoft.com/office/drawing/2014/main" id="{00000000-0008-0000-0400-000095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0" name="Text Box 18">
          <a:extLst>
            <a:ext uri="{FF2B5EF4-FFF2-40B4-BE49-F238E27FC236}">
              <a16:creationId xmlns:a16="http://schemas.microsoft.com/office/drawing/2014/main" id="{00000000-0008-0000-0400-000096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1" name="Text Box 19">
          <a:extLst>
            <a:ext uri="{FF2B5EF4-FFF2-40B4-BE49-F238E27FC236}">
              <a16:creationId xmlns:a16="http://schemas.microsoft.com/office/drawing/2014/main" id="{00000000-0008-0000-0400-000097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442269"/>
    <xdr:sp macro="" textlink="">
      <xdr:nvSpPr>
        <xdr:cNvPr id="5272" name="Text Box 15">
          <a:extLst>
            <a:ext uri="{FF2B5EF4-FFF2-40B4-BE49-F238E27FC236}">
              <a16:creationId xmlns:a16="http://schemas.microsoft.com/office/drawing/2014/main" id="{00000000-0008-0000-0400-000098140000}"/>
            </a:ext>
          </a:extLst>
        </xdr:cNvPr>
        <xdr:cNvSpPr txBox="1">
          <a:spLocks noChangeArrowheads="1"/>
        </xdr:cNvSpPr>
      </xdr:nvSpPr>
      <xdr:spPr bwMode="auto">
        <a:xfrm>
          <a:off x="27638375"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442269"/>
    <xdr:sp macro="" textlink="">
      <xdr:nvSpPr>
        <xdr:cNvPr id="5273" name="Text Box 15">
          <a:extLst>
            <a:ext uri="{FF2B5EF4-FFF2-40B4-BE49-F238E27FC236}">
              <a16:creationId xmlns:a16="http://schemas.microsoft.com/office/drawing/2014/main" id="{00000000-0008-0000-0400-000099140000}"/>
            </a:ext>
          </a:extLst>
        </xdr:cNvPr>
        <xdr:cNvSpPr txBox="1">
          <a:spLocks noChangeArrowheads="1"/>
        </xdr:cNvSpPr>
      </xdr:nvSpPr>
      <xdr:spPr bwMode="auto">
        <a:xfrm>
          <a:off x="27638375" y="29733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4" name="Text Box 16">
          <a:extLst>
            <a:ext uri="{FF2B5EF4-FFF2-40B4-BE49-F238E27FC236}">
              <a16:creationId xmlns:a16="http://schemas.microsoft.com/office/drawing/2014/main" id="{00000000-0008-0000-0400-00009A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5" name="Text Box 17">
          <a:extLst>
            <a:ext uri="{FF2B5EF4-FFF2-40B4-BE49-F238E27FC236}">
              <a16:creationId xmlns:a16="http://schemas.microsoft.com/office/drawing/2014/main" id="{00000000-0008-0000-0400-00009B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6" name="Text Box 18">
          <a:extLst>
            <a:ext uri="{FF2B5EF4-FFF2-40B4-BE49-F238E27FC236}">
              <a16:creationId xmlns:a16="http://schemas.microsoft.com/office/drawing/2014/main" id="{00000000-0008-0000-0400-00009C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7" name="Text Box 19">
          <a:extLst>
            <a:ext uri="{FF2B5EF4-FFF2-40B4-BE49-F238E27FC236}">
              <a16:creationId xmlns:a16="http://schemas.microsoft.com/office/drawing/2014/main" id="{00000000-0008-0000-0400-00009D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8" name="Text Box 16">
          <a:extLst>
            <a:ext uri="{FF2B5EF4-FFF2-40B4-BE49-F238E27FC236}">
              <a16:creationId xmlns:a16="http://schemas.microsoft.com/office/drawing/2014/main" id="{00000000-0008-0000-0400-00009E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79" name="Text Box 17">
          <a:extLst>
            <a:ext uri="{FF2B5EF4-FFF2-40B4-BE49-F238E27FC236}">
              <a16:creationId xmlns:a16="http://schemas.microsoft.com/office/drawing/2014/main" id="{00000000-0008-0000-0400-00009F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80" name="Text Box 18">
          <a:extLst>
            <a:ext uri="{FF2B5EF4-FFF2-40B4-BE49-F238E27FC236}">
              <a16:creationId xmlns:a16="http://schemas.microsoft.com/office/drawing/2014/main" id="{00000000-0008-0000-0400-0000A0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81" name="Text Box 19">
          <a:extLst>
            <a:ext uri="{FF2B5EF4-FFF2-40B4-BE49-F238E27FC236}">
              <a16:creationId xmlns:a16="http://schemas.microsoft.com/office/drawing/2014/main" id="{00000000-0008-0000-0400-0000A1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82" name="Text Box 16">
          <a:extLst>
            <a:ext uri="{FF2B5EF4-FFF2-40B4-BE49-F238E27FC236}">
              <a16:creationId xmlns:a16="http://schemas.microsoft.com/office/drawing/2014/main" id="{00000000-0008-0000-0400-0000A2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83" name="Text Box 17">
          <a:extLst>
            <a:ext uri="{FF2B5EF4-FFF2-40B4-BE49-F238E27FC236}">
              <a16:creationId xmlns:a16="http://schemas.microsoft.com/office/drawing/2014/main" id="{00000000-0008-0000-0400-0000A3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84" name="Text Box 18">
          <a:extLst>
            <a:ext uri="{FF2B5EF4-FFF2-40B4-BE49-F238E27FC236}">
              <a16:creationId xmlns:a16="http://schemas.microsoft.com/office/drawing/2014/main" id="{00000000-0008-0000-0400-0000A4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34</xdr:row>
      <xdr:rowOff>0</xdr:rowOff>
    </xdr:from>
    <xdr:ext cx="95250" cy="171450"/>
    <xdr:sp macro="" textlink="">
      <xdr:nvSpPr>
        <xdr:cNvPr id="5285" name="Text Box 19">
          <a:extLst>
            <a:ext uri="{FF2B5EF4-FFF2-40B4-BE49-F238E27FC236}">
              <a16:creationId xmlns:a16="http://schemas.microsoft.com/office/drawing/2014/main" id="{00000000-0008-0000-0400-0000A5140000}"/>
            </a:ext>
          </a:extLst>
        </xdr:cNvPr>
        <xdr:cNvSpPr txBox="1">
          <a:spLocks noChangeArrowheads="1"/>
        </xdr:cNvSpPr>
      </xdr:nvSpPr>
      <xdr:spPr bwMode="auto">
        <a:xfrm>
          <a:off x="27638375" y="29733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86" name="Text Box 16">
          <a:extLst>
            <a:ext uri="{FF2B5EF4-FFF2-40B4-BE49-F238E27FC236}">
              <a16:creationId xmlns:a16="http://schemas.microsoft.com/office/drawing/2014/main" id="{00000000-0008-0000-0400-0000A6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87" name="Text Box 17">
          <a:extLst>
            <a:ext uri="{FF2B5EF4-FFF2-40B4-BE49-F238E27FC236}">
              <a16:creationId xmlns:a16="http://schemas.microsoft.com/office/drawing/2014/main" id="{00000000-0008-0000-0400-0000A7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88" name="Text Box 18">
          <a:extLst>
            <a:ext uri="{FF2B5EF4-FFF2-40B4-BE49-F238E27FC236}">
              <a16:creationId xmlns:a16="http://schemas.microsoft.com/office/drawing/2014/main" id="{00000000-0008-0000-0400-0000A8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89" name="Text Box 19">
          <a:extLst>
            <a:ext uri="{FF2B5EF4-FFF2-40B4-BE49-F238E27FC236}">
              <a16:creationId xmlns:a16="http://schemas.microsoft.com/office/drawing/2014/main" id="{00000000-0008-0000-0400-0000A9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290" name="Text Box 15">
          <a:extLst>
            <a:ext uri="{FF2B5EF4-FFF2-40B4-BE49-F238E27FC236}">
              <a16:creationId xmlns:a16="http://schemas.microsoft.com/office/drawing/2014/main" id="{00000000-0008-0000-0400-0000AA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1" name="Text Box 16">
          <a:extLst>
            <a:ext uri="{FF2B5EF4-FFF2-40B4-BE49-F238E27FC236}">
              <a16:creationId xmlns:a16="http://schemas.microsoft.com/office/drawing/2014/main" id="{00000000-0008-0000-0400-0000AB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2" name="Text Box 17">
          <a:extLst>
            <a:ext uri="{FF2B5EF4-FFF2-40B4-BE49-F238E27FC236}">
              <a16:creationId xmlns:a16="http://schemas.microsoft.com/office/drawing/2014/main" id="{00000000-0008-0000-0400-0000AC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3" name="Text Box 18">
          <a:extLst>
            <a:ext uri="{FF2B5EF4-FFF2-40B4-BE49-F238E27FC236}">
              <a16:creationId xmlns:a16="http://schemas.microsoft.com/office/drawing/2014/main" id="{00000000-0008-0000-0400-0000AD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4" name="Text Box 19">
          <a:extLst>
            <a:ext uri="{FF2B5EF4-FFF2-40B4-BE49-F238E27FC236}">
              <a16:creationId xmlns:a16="http://schemas.microsoft.com/office/drawing/2014/main" id="{00000000-0008-0000-0400-0000AE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5" name="Text Box 16">
          <a:extLst>
            <a:ext uri="{FF2B5EF4-FFF2-40B4-BE49-F238E27FC236}">
              <a16:creationId xmlns:a16="http://schemas.microsoft.com/office/drawing/2014/main" id="{00000000-0008-0000-0400-0000AF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6" name="Text Box 17">
          <a:extLst>
            <a:ext uri="{FF2B5EF4-FFF2-40B4-BE49-F238E27FC236}">
              <a16:creationId xmlns:a16="http://schemas.microsoft.com/office/drawing/2014/main" id="{00000000-0008-0000-0400-0000B0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7" name="Text Box 18">
          <a:extLst>
            <a:ext uri="{FF2B5EF4-FFF2-40B4-BE49-F238E27FC236}">
              <a16:creationId xmlns:a16="http://schemas.microsoft.com/office/drawing/2014/main" id="{00000000-0008-0000-0400-0000B1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8" name="Text Box 19">
          <a:extLst>
            <a:ext uri="{FF2B5EF4-FFF2-40B4-BE49-F238E27FC236}">
              <a16:creationId xmlns:a16="http://schemas.microsoft.com/office/drawing/2014/main" id="{00000000-0008-0000-0400-0000B2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299" name="Text Box 16">
          <a:extLst>
            <a:ext uri="{FF2B5EF4-FFF2-40B4-BE49-F238E27FC236}">
              <a16:creationId xmlns:a16="http://schemas.microsoft.com/office/drawing/2014/main" id="{00000000-0008-0000-0400-0000B3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0" name="Text Box 17">
          <a:extLst>
            <a:ext uri="{FF2B5EF4-FFF2-40B4-BE49-F238E27FC236}">
              <a16:creationId xmlns:a16="http://schemas.microsoft.com/office/drawing/2014/main" id="{00000000-0008-0000-0400-0000B4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1" name="Text Box 18">
          <a:extLst>
            <a:ext uri="{FF2B5EF4-FFF2-40B4-BE49-F238E27FC236}">
              <a16:creationId xmlns:a16="http://schemas.microsoft.com/office/drawing/2014/main" id="{00000000-0008-0000-0400-0000B5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2" name="Text Box 19">
          <a:extLst>
            <a:ext uri="{FF2B5EF4-FFF2-40B4-BE49-F238E27FC236}">
              <a16:creationId xmlns:a16="http://schemas.microsoft.com/office/drawing/2014/main" id="{00000000-0008-0000-0400-0000B6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03" name="Text Box 15">
          <a:extLst>
            <a:ext uri="{FF2B5EF4-FFF2-40B4-BE49-F238E27FC236}">
              <a16:creationId xmlns:a16="http://schemas.microsoft.com/office/drawing/2014/main" id="{00000000-0008-0000-0400-0000B7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4" name="Text Box 16">
          <a:extLst>
            <a:ext uri="{FF2B5EF4-FFF2-40B4-BE49-F238E27FC236}">
              <a16:creationId xmlns:a16="http://schemas.microsoft.com/office/drawing/2014/main" id="{00000000-0008-0000-0400-0000B8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5" name="Text Box 17">
          <a:extLst>
            <a:ext uri="{FF2B5EF4-FFF2-40B4-BE49-F238E27FC236}">
              <a16:creationId xmlns:a16="http://schemas.microsoft.com/office/drawing/2014/main" id="{00000000-0008-0000-0400-0000B9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6" name="Text Box 18">
          <a:extLst>
            <a:ext uri="{FF2B5EF4-FFF2-40B4-BE49-F238E27FC236}">
              <a16:creationId xmlns:a16="http://schemas.microsoft.com/office/drawing/2014/main" id="{00000000-0008-0000-0400-0000BA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7" name="Text Box 19">
          <a:extLst>
            <a:ext uri="{FF2B5EF4-FFF2-40B4-BE49-F238E27FC236}">
              <a16:creationId xmlns:a16="http://schemas.microsoft.com/office/drawing/2014/main" id="{00000000-0008-0000-0400-0000BB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08" name="Text Box 15">
          <a:extLst>
            <a:ext uri="{FF2B5EF4-FFF2-40B4-BE49-F238E27FC236}">
              <a16:creationId xmlns:a16="http://schemas.microsoft.com/office/drawing/2014/main" id="{00000000-0008-0000-0400-0000BC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09" name="Text Box 16">
          <a:extLst>
            <a:ext uri="{FF2B5EF4-FFF2-40B4-BE49-F238E27FC236}">
              <a16:creationId xmlns:a16="http://schemas.microsoft.com/office/drawing/2014/main" id="{00000000-0008-0000-0400-0000BD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0" name="Text Box 17">
          <a:extLst>
            <a:ext uri="{FF2B5EF4-FFF2-40B4-BE49-F238E27FC236}">
              <a16:creationId xmlns:a16="http://schemas.microsoft.com/office/drawing/2014/main" id="{00000000-0008-0000-0400-0000BE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1" name="Text Box 18">
          <a:extLst>
            <a:ext uri="{FF2B5EF4-FFF2-40B4-BE49-F238E27FC236}">
              <a16:creationId xmlns:a16="http://schemas.microsoft.com/office/drawing/2014/main" id="{00000000-0008-0000-0400-0000BF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2" name="Text Box 19">
          <a:extLst>
            <a:ext uri="{FF2B5EF4-FFF2-40B4-BE49-F238E27FC236}">
              <a16:creationId xmlns:a16="http://schemas.microsoft.com/office/drawing/2014/main" id="{00000000-0008-0000-0400-0000C0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3" name="Text Box 16">
          <a:extLst>
            <a:ext uri="{FF2B5EF4-FFF2-40B4-BE49-F238E27FC236}">
              <a16:creationId xmlns:a16="http://schemas.microsoft.com/office/drawing/2014/main" id="{00000000-0008-0000-0400-0000C1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4" name="Text Box 17">
          <a:extLst>
            <a:ext uri="{FF2B5EF4-FFF2-40B4-BE49-F238E27FC236}">
              <a16:creationId xmlns:a16="http://schemas.microsoft.com/office/drawing/2014/main" id="{00000000-0008-0000-0400-0000C2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5" name="Text Box 18">
          <a:extLst>
            <a:ext uri="{FF2B5EF4-FFF2-40B4-BE49-F238E27FC236}">
              <a16:creationId xmlns:a16="http://schemas.microsoft.com/office/drawing/2014/main" id="{00000000-0008-0000-0400-0000C3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6" name="Text Box 19">
          <a:extLst>
            <a:ext uri="{FF2B5EF4-FFF2-40B4-BE49-F238E27FC236}">
              <a16:creationId xmlns:a16="http://schemas.microsoft.com/office/drawing/2014/main" id="{00000000-0008-0000-0400-0000C4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17" name="Text Box 15">
          <a:extLst>
            <a:ext uri="{FF2B5EF4-FFF2-40B4-BE49-F238E27FC236}">
              <a16:creationId xmlns:a16="http://schemas.microsoft.com/office/drawing/2014/main" id="{00000000-0008-0000-0400-0000C5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18" name="Text Box 15">
          <a:extLst>
            <a:ext uri="{FF2B5EF4-FFF2-40B4-BE49-F238E27FC236}">
              <a16:creationId xmlns:a16="http://schemas.microsoft.com/office/drawing/2014/main" id="{00000000-0008-0000-0400-0000C6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19" name="Text Box 16">
          <a:extLst>
            <a:ext uri="{FF2B5EF4-FFF2-40B4-BE49-F238E27FC236}">
              <a16:creationId xmlns:a16="http://schemas.microsoft.com/office/drawing/2014/main" id="{00000000-0008-0000-0400-0000C7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0" name="Text Box 17">
          <a:extLst>
            <a:ext uri="{FF2B5EF4-FFF2-40B4-BE49-F238E27FC236}">
              <a16:creationId xmlns:a16="http://schemas.microsoft.com/office/drawing/2014/main" id="{00000000-0008-0000-0400-0000C8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1" name="Text Box 18">
          <a:extLst>
            <a:ext uri="{FF2B5EF4-FFF2-40B4-BE49-F238E27FC236}">
              <a16:creationId xmlns:a16="http://schemas.microsoft.com/office/drawing/2014/main" id="{00000000-0008-0000-0400-0000C9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2" name="Text Box 19">
          <a:extLst>
            <a:ext uri="{FF2B5EF4-FFF2-40B4-BE49-F238E27FC236}">
              <a16:creationId xmlns:a16="http://schemas.microsoft.com/office/drawing/2014/main" id="{00000000-0008-0000-0400-0000CA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3" name="Text Box 16">
          <a:extLst>
            <a:ext uri="{FF2B5EF4-FFF2-40B4-BE49-F238E27FC236}">
              <a16:creationId xmlns:a16="http://schemas.microsoft.com/office/drawing/2014/main" id="{00000000-0008-0000-0400-0000CB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4" name="Text Box 17">
          <a:extLst>
            <a:ext uri="{FF2B5EF4-FFF2-40B4-BE49-F238E27FC236}">
              <a16:creationId xmlns:a16="http://schemas.microsoft.com/office/drawing/2014/main" id="{00000000-0008-0000-0400-0000CC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5" name="Text Box 18">
          <a:extLst>
            <a:ext uri="{FF2B5EF4-FFF2-40B4-BE49-F238E27FC236}">
              <a16:creationId xmlns:a16="http://schemas.microsoft.com/office/drawing/2014/main" id="{00000000-0008-0000-0400-0000CD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6" name="Text Box 19">
          <a:extLst>
            <a:ext uri="{FF2B5EF4-FFF2-40B4-BE49-F238E27FC236}">
              <a16:creationId xmlns:a16="http://schemas.microsoft.com/office/drawing/2014/main" id="{00000000-0008-0000-0400-0000CE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27" name="Text Box 15">
          <a:extLst>
            <a:ext uri="{FF2B5EF4-FFF2-40B4-BE49-F238E27FC236}">
              <a16:creationId xmlns:a16="http://schemas.microsoft.com/office/drawing/2014/main" id="{00000000-0008-0000-0400-0000CF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8" name="Text Box 16">
          <a:extLst>
            <a:ext uri="{FF2B5EF4-FFF2-40B4-BE49-F238E27FC236}">
              <a16:creationId xmlns:a16="http://schemas.microsoft.com/office/drawing/2014/main" id="{00000000-0008-0000-0400-0000D0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29" name="Text Box 17">
          <a:extLst>
            <a:ext uri="{FF2B5EF4-FFF2-40B4-BE49-F238E27FC236}">
              <a16:creationId xmlns:a16="http://schemas.microsoft.com/office/drawing/2014/main" id="{00000000-0008-0000-0400-0000D1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0" name="Text Box 18">
          <a:extLst>
            <a:ext uri="{FF2B5EF4-FFF2-40B4-BE49-F238E27FC236}">
              <a16:creationId xmlns:a16="http://schemas.microsoft.com/office/drawing/2014/main" id="{00000000-0008-0000-0400-0000D2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1" name="Text Box 19">
          <a:extLst>
            <a:ext uri="{FF2B5EF4-FFF2-40B4-BE49-F238E27FC236}">
              <a16:creationId xmlns:a16="http://schemas.microsoft.com/office/drawing/2014/main" id="{00000000-0008-0000-0400-0000D3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32" name="Text Box 15">
          <a:extLst>
            <a:ext uri="{FF2B5EF4-FFF2-40B4-BE49-F238E27FC236}">
              <a16:creationId xmlns:a16="http://schemas.microsoft.com/office/drawing/2014/main" id="{00000000-0008-0000-0400-0000D4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3" name="Text Box 16">
          <a:extLst>
            <a:ext uri="{FF2B5EF4-FFF2-40B4-BE49-F238E27FC236}">
              <a16:creationId xmlns:a16="http://schemas.microsoft.com/office/drawing/2014/main" id="{00000000-0008-0000-0400-0000D5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4" name="Text Box 17">
          <a:extLst>
            <a:ext uri="{FF2B5EF4-FFF2-40B4-BE49-F238E27FC236}">
              <a16:creationId xmlns:a16="http://schemas.microsoft.com/office/drawing/2014/main" id="{00000000-0008-0000-0400-0000D6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5" name="Text Box 18">
          <a:extLst>
            <a:ext uri="{FF2B5EF4-FFF2-40B4-BE49-F238E27FC236}">
              <a16:creationId xmlns:a16="http://schemas.microsoft.com/office/drawing/2014/main" id="{00000000-0008-0000-0400-0000D7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6" name="Text Box 19">
          <a:extLst>
            <a:ext uri="{FF2B5EF4-FFF2-40B4-BE49-F238E27FC236}">
              <a16:creationId xmlns:a16="http://schemas.microsoft.com/office/drawing/2014/main" id="{00000000-0008-0000-0400-0000D8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7" name="Text Box 16">
          <a:extLst>
            <a:ext uri="{FF2B5EF4-FFF2-40B4-BE49-F238E27FC236}">
              <a16:creationId xmlns:a16="http://schemas.microsoft.com/office/drawing/2014/main" id="{00000000-0008-0000-0400-0000D9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8" name="Text Box 17">
          <a:extLst>
            <a:ext uri="{FF2B5EF4-FFF2-40B4-BE49-F238E27FC236}">
              <a16:creationId xmlns:a16="http://schemas.microsoft.com/office/drawing/2014/main" id="{00000000-0008-0000-0400-0000DA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39" name="Text Box 18">
          <a:extLst>
            <a:ext uri="{FF2B5EF4-FFF2-40B4-BE49-F238E27FC236}">
              <a16:creationId xmlns:a16="http://schemas.microsoft.com/office/drawing/2014/main" id="{00000000-0008-0000-0400-0000DB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0" name="Text Box 19">
          <a:extLst>
            <a:ext uri="{FF2B5EF4-FFF2-40B4-BE49-F238E27FC236}">
              <a16:creationId xmlns:a16="http://schemas.microsoft.com/office/drawing/2014/main" id="{00000000-0008-0000-0400-0000DC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41" name="Text Box 15">
          <a:extLst>
            <a:ext uri="{FF2B5EF4-FFF2-40B4-BE49-F238E27FC236}">
              <a16:creationId xmlns:a16="http://schemas.microsoft.com/office/drawing/2014/main" id="{00000000-0008-0000-0400-0000DD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2" name="Text Box 16">
          <a:extLst>
            <a:ext uri="{FF2B5EF4-FFF2-40B4-BE49-F238E27FC236}">
              <a16:creationId xmlns:a16="http://schemas.microsoft.com/office/drawing/2014/main" id="{00000000-0008-0000-0400-0000DE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3" name="Text Box 17">
          <a:extLst>
            <a:ext uri="{FF2B5EF4-FFF2-40B4-BE49-F238E27FC236}">
              <a16:creationId xmlns:a16="http://schemas.microsoft.com/office/drawing/2014/main" id="{00000000-0008-0000-0400-0000DF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4" name="Text Box 18">
          <a:extLst>
            <a:ext uri="{FF2B5EF4-FFF2-40B4-BE49-F238E27FC236}">
              <a16:creationId xmlns:a16="http://schemas.microsoft.com/office/drawing/2014/main" id="{00000000-0008-0000-0400-0000E0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5" name="Text Box 19">
          <a:extLst>
            <a:ext uri="{FF2B5EF4-FFF2-40B4-BE49-F238E27FC236}">
              <a16:creationId xmlns:a16="http://schemas.microsoft.com/office/drawing/2014/main" id="{00000000-0008-0000-0400-0000E1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46" name="Text Box 15">
          <a:extLst>
            <a:ext uri="{FF2B5EF4-FFF2-40B4-BE49-F238E27FC236}">
              <a16:creationId xmlns:a16="http://schemas.microsoft.com/office/drawing/2014/main" id="{00000000-0008-0000-0400-0000E2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7" name="Text Box 16">
          <a:extLst>
            <a:ext uri="{FF2B5EF4-FFF2-40B4-BE49-F238E27FC236}">
              <a16:creationId xmlns:a16="http://schemas.microsoft.com/office/drawing/2014/main" id="{00000000-0008-0000-0400-0000E3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8" name="Text Box 17">
          <a:extLst>
            <a:ext uri="{FF2B5EF4-FFF2-40B4-BE49-F238E27FC236}">
              <a16:creationId xmlns:a16="http://schemas.microsoft.com/office/drawing/2014/main" id="{00000000-0008-0000-0400-0000E4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49" name="Text Box 18">
          <a:extLst>
            <a:ext uri="{FF2B5EF4-FFF2-40B4-BE49-F238E27FC236}">
              <a16:creationId xmlns:a16="http://schemas.microsoft.com/office/drawing/2014/main" id="{00000000-0008-0000-0400-0000E5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0" name="Text Box 19">
          <a:extLst>
            <a:ext uri="{FF2B5EF4-FFF2-40B4-BE49-F238E27FC236}">
              <a16:creationId xmlns:a16="http://schemas.microsoft.com/office/drawing/2014/main" id="{00000000-0008-0000-0400-0000E6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1" name="Text Box 16">
          <a:extLst>
            <a:ext uri="{FF2B5EF4-FFF2-40B4-BE49-F238E27FC236}">
              <a16:creationId xmlns:a16="http://schemas.microsoft.com/office/drawing/2014/main" id="{00000000-0008-0000-0400-0000E7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2" name="Text Box 17">
          <a:extLst>
            <a:ext uri="{FF2B5EF4-FFF2-40B4-BE49-F238E27FC236}">
              <a16:creationId xmlns:a16="http://schemas.microsoft.com/office/drawing/2014/main" id="{00000000-0008-0000-0400-0000E8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3" name="Text Box 18">
          <a:extLst>
            <a:ext uri="{FF2B5EF4-FFF2-40B4-BE49-F238E27FC236}">
              <a16:creationId xmlns:a16="http://schemas.microsoft.com/office/drawing/2014/main" id="{00000000-0008-0000-0400-0000E9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4" name="Text Box 19">
          <a:extLst>
            <a:ext uri="{FF2B5EF4-FFF2-40B4-BE49-F238E27FC236}">
              <a16:creationId xmlns:a16="http://schemas.microsoft.com/office/drawing/2014/main" id="{00000000-0008-0000-0400-0000EA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55" name="Text Box 15">
          <a:extLst>
            <a:ext uri="{FF2B5EF4-FFF2-40B4-BE49-F238E27FC236}">
              <a16:creationId xmlns:a16="http://schemas.microsoft.com/office/drawing/2014/main" id="{00000000-0008-0000-0400-0000EB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56" name="Text Box 15">
          <a:extLst>
            <a:ext uri="{FF2B5EF4-FFF2-40B4-BE49-F238E27FC236}">
              <a16:creationId xmlns:a16="http://schemas.microsoft.com/office/drawing/2014/main" id="{00000000-0008-0000-0400-0000EC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7" name="Text Box 16">
          <a:extLst>
            <a:ext uri="{FF2B5EF4-FFF2-40B4-BE49-F238E27FC236}">
              <a16:creationId xmlns:a16="http://schemas.microsoft.com/office/drawing/2014/main" id="{00000000-0008-0000-0400-0000ED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8" name="Text Box 17">
          <a:extLst>
            <a:ext uri="{FF2B5EF4-FFF2-40B4-BE49-F238E27FC236}">
              <a16:creationId xmlns:a16="http://schemas.microsoft.com/office/drawing/2014/main" id="{00000000-0008-0000-0400-0000EE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59" name="Text Box 18">
          <a:extLst>
            <a:ext uri="{FF2B5EF4-FFF2-40B4-BE49-F238E27FC236}">
              <a16:creationId xmlns:a16="http://schemas.microsoft.com/office/drawing/2014/main" id="{00000000-0008-0000-0400-0000EF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0" name="Text Box 19">
          <a:extLst>
            <a:ext uri="{FF2B5EF4-FFF2-40B4-BE49-F238E27FC236}">
              <a16:creationId xmlns:a16="http://schemas.microsoft.com/office/drawing/2014/main" id="{00000000-0008-0000-0400-0000F0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1" name="Text Box 16">
          <a:extLst>
            <a:ext uri="{FF2B5EF4-FFF2-40B4-BE49-F238E27FC236}">
              <a16:creationId xmlns:a16="http://schemas.microsoft.com/office/drawing/2014/main" id="{00000000-0008-0000-0400-0000F1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2" name="Text Box 17">
          <a:extLst>
            <a:ext uri="{FF2B5EF4-FFF2-40B4-BE49-F238E27FC236}">
              <a16:creationId xmlns:a16="http://schemas.microsoft.com/office/drawing/2014/main" id="{00000000-0008-0000-0400-0000F2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3" name="Text Box 18">
          <a:extLst>
            <a:ext uri="{FF2B5EF4-FFF2-40B4-BE49-F238E27FC236}">
              <a16:creationId xmlns:a16="http://schemas.microsoft.com/office/drawing/2014/main" id="{00000000-0008-0000-0400-0000F3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4" name="Text Box 19">
          <a:extLst>
            <a:ext uri="{FF2B5EF4-FFF2-40B4-BE49-F238E27FC236}">
              <a16:creationId xmlns:a16="http://schemas.microsoft.com/office/drawing/2014/main" id="{00000000-0008-0000-0400-0000F4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5" name="Text Box 16">
          <a:extLst>
            <a:ext uri="{FF2B5EF4-FFF2-40B4-BE49-F238E27FC236}">
              <a16:creationId xmlns:a16="http://schemas.microsoft.com/office/drawing/2014/main" id="{00000000-0008-0000-0400-0000F5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6" name="Text Box 17">
          <a:extLst>
            <a:ext uri="{FF2B5EF4-FFF2-40B4-BE49-F238E27FC236}">
              <a16:creationId xmlns:a16="http://schemas.microsoft.com/office/drawing/2014/main" id="{00000000-0008-0000-0400-0000F6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7" name="Text Box 18">
          <a:extLst>
            <a:ext uri="{FF2B5EF4-FFF2-40B4-BE49-F238E27FC236}">
              <a16:creationId xmlns:a16="http://schemas.microsoft.com/office/drawing/2014/main" id="{00000000-0008-0000-0400-0000F7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8" name="Text Box 19">
          <a:extLst>
            <a:ext uri="{FF2B5EF4-FFF2-40B4-BE49-F238E27FC236}">
              <a16:creationId xmlns:a16="http://schemas.microsoft.com/office/drawing/2014/main" id="{00000000-0008-0000-0400-0000F8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69" name="Text Box 16">
          <a:extLst>
            <a:ext uri="{FF2B5EF4-FFF2-40B4-BE49-F238E27FC236}">
              <a16:creationId xmlns:a16="http://schemas.microsoft.com/office/drawing/2014/main" id="{00000000-0008-0000-0400-0000F9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0" name="Text Box 17">
          <a:extLst>
            <a:ext uri="{FF2B5EF4-FFF2-40B4-BE49-F238E27FC236}">
              <a16:creationId xmlns:a16="http://schemas.microsoft.com/office/drawing/2014/main" id="{00000000-0008-0000-0400-0000FA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1" name="Text Box 18">
          <a:extLst>
            <a:ext uri="{FF2B5EF4-FFF2-40B4-BE49-F238E27FC236}">
              <a16:creationId xmlns:a16="http://schemas.microsoft.com/office/drawing/2014/main" id="{00000000-0008-0000-0400-0000FB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2" name="Text Box 19">
          <a:extLst>
            <a:ext uri="{FF2B5EF4-FFF2-40B4-BE49-F238E27FC236}">
              <a16:creationId xmlns:a16="http://schemas.microsoft.com/office/drawing/2014/main" id="{00000000-0008-0000-0400-0000FC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73" name="Text Box 15">
          <a:extLst>
            <a:ext uri="{FF2B5EF4-FFF2-40B4-BE49-F238E27FC236}">
              <a16:creationId xmlns:a16="http://schemas.microsoft.com/office/drawing/2014/main" id="{00000000-0008-0000-0400-0000FD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74" name="Text Box 15">
          <a:extLst>
            <a:ext uri="{FF2B5EF4-FFF2-40B4-BE49-F238E27FC236}">
              <a16:creationId xmlns:a16="http://schemas.microsoft.com/office/drawing/2014/main" id="{00000000-0008-0000-0400-0000FE14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5" name="Text Box 16">
          <a:extLst>
            <a:ext uri="{FF2B5EF4-FFF2-40B4-BE49-F238E27FC236}">
              <a16:creationId xmlns:a16="http://schemas.microsoft.com/office/drawing/2014/main" id="{00000000-0008-0000-0400-0000FF14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6" name="Text Box 17">
          <a:extLst>
            <a:ext uri="{FF2B5EF4-FFF2-40B4-BE49-F238E27FC236}">
              <a16:creationId xmlns:a16="http://schemas.microsoft.com/office/drawing/2014/main" id="{00000000-0008-0000-0400-000000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7" name="Text Box 18">
          <a:extLst>
            <a:ext uri="{FF2B5EF4-FFF2-40B4-BE49-F238E27FC236}">
              <a16:creationId xmlns:a16="http://schemas.microsoft.com/office/drawing/2014/main" id="{00000000-0008-0000-0400-000001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8" name="Text Box 19">
          <a:extLst>
            <a:ext uri="{FF2B5EF4-FFF2-40B4-BE49-F238E27FC236}">
              <a16:creationId xmlns:a16="http://schemas.microsoft.com/office/drawing/2014/main" id="{00000000-0008-0000-0400-000002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79" name="Text Box 16">
          <a:extLst>
            <a:ext uri="{FF2B5EF4-FFF2-40B4-BE49-F238E27FC236}">
              <a16:creationId xmlns:a16="http://schemas.microsoft.com/office/drawing/2014/main" id="{00000000-0008-0000-0400-000003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0" name="Text Box 17">
          <a:extLst>
            <a:ext uri="{FF2B5EF4-FFF2-40B4-BE49-F238E27FC236}">
              <a16:creationId xmlns:a16="http://schemas.microsoft.com/office/drawing/2014/main" id="{00000000-0008-0000-0400-000004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1" name="Text Box 18">
          <a:extLst>
            <a:ext uri="{FF2B5EF4-FFF2-40B4-BE49-F238E27FC236}">
              <a16:creationId xmlns:a16="http://schemas.microsoft.com/office/drawing/2014/main" id="{00000000-0008-0000-0400-000005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2" name="Text Box 19">
          <a:extLst>
            <a:ext uri="{FF2B5EF4-FFF2-40B4-BE49-F238E27FC236}">
              <a16:creationId xmlns:a16="http://schemas.microsoft.com/office/drawing/2014/main" id="{00000000-0008-0000-0400-000006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83" name="Text Box 15">
          <a:extLst>
            <a:ext uri="{FF2B5EF4-FFF2-40B4-BE49-F238E27FC236}">
              <a16:creationId xmlns:a16="http://schemas.microsoft.com/office/drawing/2014/main" id="{00000000-0008-0000-0400-000007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4" name="Text Box 16">
          <a:extLst>
            <a:ext uri="{FF2B5EF4-FFF2-40B4-BE49-F238E27FC236}">
              <a16:creationId xmlns:a16="http://schemas.microsoft.com/office/drawing/2014/main" id="{00000000-0008-0000-0400-000008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5" name="Text Box 17">
          <a:extLst>
            <a:ext uri="{FF2B5EF4-FFF2-40B4-BE49-F238E27FC236}">
              <a16:creationId xmlns:a16="http://schemas.microsoft.com/office/drawing/2014/main" id="{00000000-0008-0000-0400-000009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6" name="Text Box 18">
          <a:extLst>
            <a:ext uri="{FF2B5EF4-FFF2-40B4-BE49-F238E27FC236}">
              <a16:creationId xmlns:a16="http://schemas.microsoft.com/office/drawing/2014/main" id="{00000000-0008-0000-0400-00000A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7" name="Text Box 19">
          <a:extLst>
            <a:ext uri="{FF2B5EF4-FFF2-40B4-BE49-F238E27FC236}">
              <a16:creationId xmlns:a16="http://schemas.microsoft.com/office/drawing/2014/main" id="{00000000-0008-0000-0400-00000B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8" name="Text Box 16">
          <a:extLst>
            <a:ext uri="{FF2B5EF4-FFF2-40B4-BE49-F238E27FC236}">
              <a16:creationId xmlns:a16="http://schemas.microsoft.com/office/drawing/2014/main" id="{00000000-0008-0000-0400-00000C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89" name="Text Box 17">
          <a:extLst>
            <a:ext uri="{FF2B5EF4-FFF2-40B4-BE49-F238E27FC236}">
              <a16:creationId xmlns:a16="http://schemas.microsoft.com/office/drawing/2014/main" id="{00000000-0008-0000-0400-00000D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0" name="Text Box 18">
          <a:extLst>
            <a:ext uri="{FF2B5EF4-FFF2-40B4-BE49-F238E27FC236}">
              <a16:creationId xmlns:a16="http://schemas.microsoft.com/office/drawing/2014/main" id="{00000000-0008-0000-0400-00000E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1" name="Text Box 19">
          <a:extLst>
            <a:ext uri="{FF2B5EF4-FFF2-40B4-BE49-F238E27FC236}">
              <a16:creationId xmlns:a16="http://schemas.microsoft.com/office/drawing/2014/main" id="{00000000-0008-0000-0400-00000F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92" name="Text Box 15">
          <a:extLst>
            <a:ext uri="{FF2B5EF4-FFF2-40B4-BE49-F238E27FC236}">
              <a16:creationId xmlns:a16="http://schemas.microsoft.com/office/drawing/2014/main" id="{00000000-0008-0000-0400-000010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393" name="Text Box 15">
          <a:extLst>
            <a:ext uri="{FF2B5EF4-FFF2-40B4-BE49-F238E27FC236}">
              <a16:creationId xmlns:a16="http://schemas.microsoft.com/office/drawing/2014/main" id="{00000000-0008-0000-0400-000011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4" name="Text Box 16">
          <a:extLst>
            <a:ext uri="{FF2B5EF4-FFF2-40B4-BE49-F238E27FC236}">
              <a16:creationId xmlns:a16="http://schemas.microsoft.com/office/drawing/2014/main" id="{00000000-0008-0000-0400-000012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5" name="Text Box 17">
          <a:extLst>
            <a:ext uri="{FF2B5EF4-FFF2-40B4-BE49-F238E27FC236}">
              <a16:creationId xmlns:a16="http://schemas.microsoft.com/office/drawing/2014/main" id="{00000000-0008-0000-0400-000013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6" name="Text Box 18">
          <a:extLst>
            <a:ext uri="{FF2B5EF4-FFF2-40B4-BE49-F238E27FC236}">
              <a16:creationId xmlns:a16="http://schemas.microsoft.com/office/drawing/2014/main" id="{00000000-0008-0000-0400-000014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7" name="Text Box 19">
          <a:extLst>
            <a:ext uri="{FF2B5EF4-FFF2-40B4-BE49-F238E27FC236}">
              <a16:creationId xmlns:a16="http://schemas.microsoft.com/office/drawing/2014/main" id="{00000000-0008-0000-0400-000015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8" name="Text Box 16">
          <a:extLst>
            <a:ext uri="{FF2B5EF4-FFF2-40B4-BE49-F238E27FC236}">
              <a16:creationId xmlns:a16="http://schemas.microsoft.com/office/drawing/2014/main" id="{00000000-0008-0000-0400-000016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399" name="Text Box 17">
          <a:extLst>
            <a:ext uri="{FF2B5EF4-FFF2-40B4-BE49-F238E27FC236}">
              <a16:creationId xmlns:a16="http://schemas.microsoft.com/office/drawing/2014/main" id="{00000000-0008-0000-0400-000017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0" name="Text Box 18">
          <a:extLst>
            <a:ext uri="{FF2B5EF4-FFF2-40B4-BE49-F238E27FC236}">
              <a16:creationId xmlns:a16="http://schemas.microsoft.com/office/drawing/2014/main" id="{00000000-0008-0000-0400-000018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1" name="Text Box 19">
          <a:extLst>
            <a:ext uri="{FF2B5EF4-FFF2-40B4-BE49-F238E27FC236}">
              <a16:creationId xmlns:a16="http://schemas.microsoft.com/office/drawing/2014/main" id="{00000000-0008-0000-0400-000019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402" name="Text Box 15">
          <a:extLst>
            <a:ext uri="{FF2B5EF4-FFF2-40B4-BE49-F238E27FC236}">
              <a16:creationId xmlns:a16="http://schemas.microsoft.com/office/drawing/2014/main" id="{00000000-0008-0000-0400-00001A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3" name="Text Box 16">
          <a:extLst>
            <a:ext uri="{FF2B5EF4-FFF2-40B4-BE49-F238E27FC236}">
              <a16:creationId xmlns:a16="http://schemas.microsoft.com/office/drawing/2014/main" id="{00000000-0008-0000-0400-00001B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4" name="Text Box 17">
          <a:extLst>
            <a:ext uri="{FF2B5EF4-FFF2-40B4-BE49-F238E27FC236}">
              <a16:creationId xmlns:a16="http://schemas.microsoft.com/office/drawing/2014/main" id="{00000000-0008-0000-0400-00001C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5" name="Text Box 18">
          <a:extLst>
            <a:ext uri="{FF2B5EF4-FFF2-40B4-BE49-F238E27FC236}">
              <a16:creationId xmlns:a16="http://schemas.microsoft.com/office/drawing/2014/main" id="{00000000-0008-0000-0400-00001D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6" name="Text Box 19">
          <a:extLst>
            <a:ext uri="{FF2B5EF4-FFF2-40B4-BE49-F238E27FC236}">
              <a16:creationId xmlns:a16="http://schemas.microsoft.com/office/drawing/2014/main" id="{00000000-0008-0000-0400-00001E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7" name="Text Box 16">
          <a:extLst>
            <a:ext uri="{FF2B5EF4-FFF2-40B4-BE49-F238E27FC236}">
              <a16:creationId xmlns:a16="http://schemas.microsoft.com/office/drawing/2014/main" id="{00000000-0008-0000-0400-00001F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8" name="Text Box 17">
          <a:extLst>
            <a:ext uri="{FF2B5EF4-FFF2-40B4-BE49-F238E27FC236}">
              <a16:creationId xmlns:a16="http://schemas.microsoft.com/office/drawing/2014/main" id="{00000000-0008-0000-0400-000020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09" name="Text Box 18">
          <a:extLst>
            <a:ext uri="{FF2B5EF4-FFF2-40B4-BE49-F238E27FC236}">
              <a16:creationId xmlns:a16="http://schemas.microsoft.com/office/drawing/2014/main" id="{00000000-0008-0000-0400-000021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0" name="Text Box 19">
          <a:extLst>
            <a:ext uri="{FF2B5EF4-FFF2-40B4-BE49-F238E27FC236}">
              <a16:creationId xmlns:a16="http://schemas.microsoft.com/office/drawing/2014/main" id="{00000000-0008-0000-0400-000022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411" name="Text Box 15">
          <a:extLst>
            <a:ext uri="{FF2B5EF4-FFF2-40B4-BE49-F238E27FC236}">
              <a16:creationId xmlns:a16="http://schemas.microsoft.com/office/drawing/2014/main" id="{00000000-0008-0000-0400-000023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412" name="Text Box 15">
          <a:extLst>
            <a:ext uri="{FF2B5EF4-FFF2-40B4-BE49-F238E27FC236}">
              <a16:creationId xmlns:a16="http://schemas.microsoft.com/office/drawing/2014/main" id="{00000000-0008-0000-0400-000024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3" name="Text Box 16">
          <a:extLst>
            <a:ext uri="{FF2B5EF4-FFF2-40B4-BE49-F238E27FC236}">
              <a16:creationId xmlns:a16="http://schemas.microsoft.com/office/drawing/2014/main" id="{00000000-0008-0000-0400-000025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4" name="Text Box 17">
          <a:extLst>
            <a:ext uri="{FF2B5EF4-FFF2-40B4-BE49-F238E27FC236}">
              <a16:creationId xmlns:a16="http://schemas.microsoft.com/office/drawing/2014/main" id="{00000000-0008-0000-0400-000026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5" name="Text Box 18">
          <a:extLst>
            <a:ext uri="{FF2B5EF4-FFF2-40B4-BE49-F238E27FC236}">
              <a16:creationId xmlns:a16="http://schemas.microsoft.com/office/drawing/2014/main" id="{00000000-0008-0000-0400-000027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6" name="Text Box 19">
          <a:extLst>
            <a:ext uri="{FF2B5EF4-FFF2-40B4-BE49-F238E27FC236}">
              <a16:creationId xmlns:a16="http://schemas.microsoft.com/office/drawing/2014/main" id="{00000000-0008-0000-0400-000028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7" name="Text Box 16">
          <a:extLst>
            <a:ext uri="{FF2B5EF4-FFF2-40B4-BE49-F238E27FC236}">
              <a16:creationId xmlns:a16="http://schemas.microsoft.com/office/drawing/2014/main" id="{00000000-0008-0000-0400-000029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8" name="Text Box 17">
          <a:extLst>
            <a:ext uri="{FF2B5EF4-FFF2-40B4-BE49-F238E27FC236}">
              <a16:creationId xmlns:a16="http://schemas.microsoft.com/office/drawing/2014/main" id="{00000000-0008-0000-0400-00002A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19" name="Text Box 18">
          <a:extLst>
            <a:ext uri="{FF2B5EF4-FFF2-40B4-BE49-F238E27FC236}">
              <a16:creationId xmlns:a16="http://schemas.microsoft.com/office/drawing/2014/main" id="{00000000-0008-0000-0400-00002B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0" name="Text Box 19">
          <a:extLst>
            <a:ext uri="{FF2B5EF4-FFF2-40B4-BE49-F238E27FC236}">
              <a16:creationId xmlns:a16="http://schemas.microsoft.com/office/drawing/2014/main" id="{00000000-0008-0000-0400-00002C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1" name="Text Box 16">
          <a:extLst>
            <a:ext uri="{FF2B5EF4-FFF2-40B4-BE49-F238E27FC236}">
              <a16:creationId xmlns:a16="http://schemas.microsoft.com/office/drawing/2014/main" id="{00000000-0008-0000-0400-00002D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2" name="Text Box 17">
          <a:extLst>
            <a:ext uri="{FF2B5EF4-FFF2-40B4-BE49-F238E27FC236}">
              <a16:creationId xmlns:a16="http://schemas.microsoft.com/office/drawing/2014/main" id="{00000000-0008-0000-0400-00002E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3" name="Text Box 18">
          <a:extLst>
            <a:ext uri="{FF2B5EF4-FFF2-40B4-BE49-F238E27FC236}">
              <a16:creationId xmlns:a16="http://schemas.microsoft.com/office/drawing/2014/main" id="{00000000-0008-0000-0400-00002F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4" name="Text Box 19">
          <a:extLst>
            <a:ext uri="{FF2B5EF4-FFF2-40B4-BE49-F238E27FC236}">
              <a16:creationId xmlns:a16="http://schemas.microsoft.com/office/drawing/2014/main" id="{00000000-0008-0000-0400-000030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425" name="Text Box 15">
          <a:extLst>
            <a:ext uri="{FF2B5EF4-FFF2-40B4-BE49-F238E27FC236}">
              <a16:creationId xmlns:a16="http://schemas.microsoft.com/office/drawing/2014/main" id="{00000000-0008-0000-0400-000031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442269"/>
    <xdr:sp macro="" textlink="">
      <xdr:nvSpPr>
        <xdr:cNvPr id="5426" name="Text Box 15">
          <a:extLst>
            <a:ext uri="{FF2B5EF4-FFF2-40B4-BE49-F238E27FC236}">
              <a16:creationId xmlns:a16="http://schemas.microsoft.com/office/drawing/2014/main" id="{00000000-0008-0000-0400-000032150000}"/>
            </a:ext>
          </a:extLst>
        </xdr:cNvPr>
        <xdr:cNvSpPr txBox="1">
          <a:spLocks noChangeArrowheads="1"/>
        </xdr:cNvSpPr>
      </xdr:nvSpPr>
      <xdr:spPr bwMode="auto">
        <a:xfrm>
          <a:off x="26670000"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7" name="Text Box 16">
          <a:extLst>
            <a:ext uri="{FF2B5EF4-FFF2-40B4-BE49-F238E27FC236}">
              <a16:creationId xmlns:a16="http://schemas.microsoft.com/office/drawing/2014/main" id="{00000000-0008-0000-0400-000033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8" name="Text Box 17">
          <a:extLst>
            <a:ext uri="{FF2B5EF4-FFF2-40B4-BE49-F238E27FC236}">
              <a16:creationId xmlns:a16="http://schemas.microsoft.com/office/drawing/2014/main" id="{00000000-0008-0000-0400-000034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29" name="Text Box 18">
          <a:extLst>
            <a:ext uri="{FF2B5EF4-FFF2-40B4-BE49-F238E27FC236}">
              <a16:creationId xmlns:a16="http://schemas.microsoft.com/office/drawing/2014/main" id="{00000000-0008-0000-0400-000035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0" name="Text Box 19">
          <a:extLst>
            <a:ext uri="{FF2B5EF4-FFF2-40B4-BE49-F238E27FC236}">
              <a16:creationId xmlns:a16="http://schemas.microsoft.com/office/drawing/2014/main" id="{00000000-0008-0000-0400-000036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1" name="Text Box 16">
          <a:extLst>
            <a:ext uri="{FF2B5EF4-FFF2-40B4-BE49-F238E27FC236}">
              <a16:creationId xmlns:a16="http://schemas.microsoft.com/office/drawing/2014/main" id="{00000000-0008-0000-0400-000037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2" name="Text Box 17">
          <a:extLst>
            <a:ext uri="{FF2B5EF4-FFF2-40B4-BE49-F238E27FC236}">
              <a16:creationId xmlns:a16="http://schemas.microsoft.com/office/drawing/2014/main" id="{00000000-0008-0000-0400-000038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3" name="Text Box 18">
          <a:extLst>
            <a:ext uri="{FF2B5EF4-FFF2-40B4-BE49-F238E27FC236}">
              <a16:creationId xmlns:a16="http://schemas.microsoft.com/office/drawing/2014/main" id="{00000000-0008-0000-0400-000039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4" name="Text Box 19">
          <a:extLst>
            <a:ext uri="{FF2B5EF4-FFF2-40B4-BE49-F238E27FC236}">
              <a16:creationId xmlns:a16="http://schemas.microsoft.com/office/drawing/2014/main" id="{00000000-0008-0000-0400-00003A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5" name="Text Box 16">
          <a:extLst>
            <a:ext uri="{FF2B5EF4-FFF2-40B4-BE49-F238E27FC236}">
              <a16:creationId xmlns:a16="http://schemas.microsoft.com/office/drawing/2014/main" id="{00000000-0008-0000-0400-00003B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6" name="Text Box 17">
          <a:extLst>
            <a:ext uri="{FF2B5EF4-FFF2-40B4-BE49-F238E27FC236}">
              <a16:creationId xmlns:a16="http://schemas.microsoft.com/office/drawing/2014/main" id="{00000000-0008-0000-0400-00003C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7" name="Text Box 18">
          <a:extLst>
            <a:ext uri="{FF2B5EF4-FFF2-40B4-BE49-F238E27FC236}">
              <a16:creationId xmlns:a16="http://schemas.microsoft.com/office/drawing/2014/main" id="{00000000-0008-0000-0400-00003D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5438" name="Text Box 19">
          <a:extLst>
            <a:ext uri="{FF2B5EF4-FFF2-40B4-BE49-F238E27FC236}">
              <a16:creationId xmlns:a16="http://schemas.microsoft.com/office/drawing/2014/main" id="{00000000-0008-0000-0400-00003E150000}"/>
            </a:ext>
          </a:extLst>
        </xdr:cNvPr>
        <xdr:cNvSpPr txBox="1">
          <a:spLocks noChangeArrowheads="1"/>
        </xdr:cNvSpPr>
      </xdr:nvSpPr>
      <xdr:spPr bwMode="auto">
        <a:xfrm>
          <a:off x="26670000"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39" name="Text Box 16">
          <a:extLst>
            <a:ext uri="{FF2B5EF4-FFF2-40B4-BE49-F238E27FC236}">
              <a16:creationId xmlns:a16="http://schemas.microsoft.com/office/drawing/2014/main" id="{00000000-0008-0000-0400-00003F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0" name="Text Box 17">
          <a:extLst>
            <a:ext uri="{FF2B5EF4-FFF2-40B4-BE49-F238E27FC236}">
              <a16:creationId xmlns:a16="http://schemas.microsoft.com/office/drawing/2014/main" id="{00000000-0008-0000-0400-000040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1" name="Text Box 18">
          <a:extLst>
            <a:ext uri="{FF2B5EF4-FFF2-40B4-BE49-F238E27FC236}">
              <a16:creationId xmlns:a16="http://schemas.microsoft.com/office/drawing/2014/main" id="{00000000-0008-0000-0400-000041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2" name="Text Box 19">
          <a:extLst>
            <a:ext uri="{FF2B5EF4-FFF2-40B4-BE49-F238E27FC236}">
              <a16:creationId xmlns:a16="http://schemas.microsoft.com/office/drawing/2014/main" id="{00000000-0008-0000-0400-000042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3" name="Text Box 16">
          <a:extLst>
            <a:ext uri="{FF2B5EF4-FFF2-40B4-BE49-F238E27FC236}">
              <a16:creationId xmlns:a16="http://schemas.microsoft.com/office/drawing/2014/main" id="{00000000-0008-0000-0400-000043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4" name="Text Box 17">
          <a:extLst>
            <a:ext uri="{FF2B5EF4-FFF2-40B4-BE49-F238E27FC236}">
              <a16:creationId xmlns:a16="http://schemas.microsoft.com/office/drawing/2014/main" id="{00000000-0008-0000-0400-000044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5" name="Text Box 18">
          <a:extLst>
            <a:ext uri="{FF2B5EF4-FFF2-40B4-BE49-F238E27FC236}">
              <a16:creationId xmlns:a16="http://schemas.microsoft.com/office/drawing/2014/main" id="{00000000-0008-0000-0400-000045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6" name="Text Box 19">
          <a:extLst>
            <a:ext uri="{FF2B5EF4-FFF2-40B4-BE49-F238E27FC236}">
              <a16:creationId xmlns:a16="http://schemas.microsoft.com/office/drawing/2014/main" id="{00000000-0008-0000-0400-000046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442269"/>
    <xdr:sp macro="" textlink="">
      <xdr:nvSpPr>
        <xdr:cNvPr id="5447" name="Text Box 15">
          <a:extLst>
            <a:ext uri="{FF2B5EF4-FFF2-40B4-BE49-F238E27FC236}">
              <a16:creationId xmlns:a16="http://schemas.microsoft.com/office/drawing/2014/main" id="{00000000-0008-0000-0400-000047150000}"/>
            </a:ext>
          </a:extLst>
        </xdr:cNvPr>
        <xdr:cNvSpPr txBox="1">
          <a:spLocks noChangeArrowheads="1"/>
        </xdr:cNvSpPr>
      </xdr:nvSpPr>
      <xdr:spPr bwMode="auto">
        <a:xfrm>
          <a:off x="27638375"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442269"/>
    <xdr:sp macro="" textlink="">
      <xdr:nvSpPr>
        <xdr:cNvPr id="5448" name="Text Box 15">
          <a:extLst>
            <a:ext uri="{FF2B5EF4-FFF2-40B4-BE49-F238E27FC236}">
              <a16:creationId xmlns:a16="http://schemas.microsoft.com/office/drawing/2014/main" id="{00000000-0008-0000-0400-000048150000}"/>
            </a:ext>
          </a:extLst>
        </xdr:cNvPr>
        <xdr:cNvSpPr txBox="1">
          <a:spLocks noChangeArrowheads="1"/>
        </xdr:cNvSpPr>
      </xdr:nvSpPr>
      <xdr:spPr bwMode="auto">
        <a:xfrm>
          <a:off x="27638375" y="42957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49" name="Text Box 16">
          <a:extLst>
            <a:ext uri="{FF2B5EF4-FFF2-40B4-BE49-F238E27FC236}">
              <a16:creationId xmlns:a16="http://schemas.microsoft.com/office/drawing/2014/main" id="{00000000-0008-0000-0400-000049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0" name="Text Box 17">
          <a:extLst>
            <a:ext uri="{FF2B5EF4-FFF2-40B4-BE49-F238E27FC236}">
              <a16:creationId xmlns:a16="http://schemas.microsoft.com/office/drawing/2014/main" id="{00000000-0008-0000-0400-00004A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1" name="Text Box 18">
          <a:extLst>
            <a:ext uri="{FF2B5EF4-FFF2-40B4-BE49-F238E27FC236}">
              <a16:creationId xmlns:a16="http://schemas.microsoft.com/office/drawing/2014/main" id="{00000000-0008-0000-0400-00004B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2" name="Text Box 19">
          <a:extLst>
            <a:ext uri="{FF2B5EF4-FFF2-40B4-BE49-F238E27FC236}">
              <a16:creationId xmlns:a16="http://schemas.microsoft.com/office/drawing/2014/main" id="{00000000-0008-0000-0400-00004C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3" name="Text Box 16">
          <a:extLst>
            <a:ext uri="{FF2B5EF4-FFF2-40B4-BE49-F238E27FC236}">
              <a16:creationId xmlns:a16="http://schemas.microsoft.com/office/drawing/2014/main" id="{00000000-0008-0000-0400-00004D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4" name="Text Box 17">
          <a:extLst>
            <a:ext uri="{FF2B5EF4-FFF2-40B4-BE49-F238E27FC236}">
              <a16:creationId xmlns:a16="http://schemas.microsoft.com/office/drawing/2014/main" id="{00000000-0008-0000-0400-00004E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5" name="Text Box 18">
          <a:extLst>
            <a:ext uri="{FF2B5EF4-FFF2-40B4-BE49-F238E27FC236}">
              <a16:creationId xmlns:a16="http://schemas.microsoft.com/office/drawing/2014/main" id="{00000000-0008-0000-0400-00004F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6" name="Text Box 19">
          <a:extLst>
            <a:ext uri="{FF2B5EF4-FFF2-40B4-BE49-F238E27FC236}">
              <a16:creationId xmlns:a16="http://schemas.microsoft.com/office/drawing/2014/main" id="{00000000-0008-0000-0400-000050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7" name="Text Box 16">
          <a:extLst>
            <a:ext uri="{FF2B5EF4-FFF2-40B4-BE49-F238E27FC236}">
              <a16:creationId xmlns:a16="http://schemas.microsoft.com/office/drawing/2014/main" id="{00000000-0008-0000-0400-000051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8" name="Text Box 17">
          <a:extLst>
            <a:ext uri="{FF2B5EF4-FFF2-40B4-BE49-F238E27FC236}">
              <a16:creationId xmlns:a16="http://schemas.microsoft.com/office/drawing/2014/main" id="{00000000-0008-0000-0400-000052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59" name="Text Box 18">
          <a:extLst>
            <a:ext uri="{FF2B5EF4-FFF2-40B4-BE49-F238E27FC236}">
              <a16:creationId xmlns:a16="http://schemas.microsoft.com/office/drawing/2014/main" id="{00000000-0008-0000-0400-000053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0</xdr:rowOff>
    </xdr:from>
    <xdr:ext cx="95250" cy="171450"/>
    <xdr:sp macro="" textlink="">
      <xdr:nvSpPr>
        <xdr:cNvPr id="5460" name="Text Box 19">
          <a:extLst>
            <a:ext uri="{FF2B5EF4-FFF2-40B4-BE49-F238E27FC236}">
              <a16:creationId xmlns:a16="http://schemas.microsoft.com/office/drawing/2014/main" id="{00000000-0008-0000-0400-000054150000}"/>
            </a:ext>
          </a:extLst>
        </xdr:cNvPr>
        <xdr:cNvSpPr txBox="1">
          <a:spLocks noChangeArrowheads="1"/>
        </xdr:cNvSpPr>
      </xdr:nvSpPr>
      <xdr:spPr bwMode="auto">
        <a:xfrm>
          <a:off x="27638375" y="42957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1" name="Text Box 16">
          <a:extLst>
            <a:ext uri="{FF2B5EF4-FFF2-40B4-BE49-F238E27FC236}">
              <a16:creationId xmlns:a16="http://schemas.microsoft.com/office/drawing/2014/main" id="{00000000-0008-0000-0400-000055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2" name="Text Box 17">
          <a:extLst>
            <a:ext uri="{FF2B5EF4-FFF2-40B4-BE49-F238E27FC236}">
              <a16:creationId xmlns:a16="http://schemas.microsoft.com/office/drawing/2014/main" id="{00000000-0008-0000-0400-000056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3" name="Text Box 18">
          <a:extLst>
            <a:ext uri="{FF2B5EF4-FFF2-40B4-BE49-F238E27FC236}">
              <a16:creationId xmlns:a16="http://schemas.microsoft.com/office/drawing/2014/main" id="{00000000-0008-0000-0400-000057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4" name="Text Box 19">
          <a:extLst>
            <a:ext uri="{FF2B5EF4-FFF2-40B4-BE49-F238E27FC236}">
              <a16:creationId xmlns:a16="http://schemas.microsoft.com/office/drawing/2014/main" id="{00000000-0008-0000-0400-000058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442269"/>
    <xdr:sp macro="" textlink="">
      <xdr:nvSpPr>
        <xdr:cNvPr id="5465" name="Text Box 15">
          <a:extLst>
            <a:ext uri="{FF2B5EF4-FFF2-40B4-BE49-F238E27FC236}">
              <a16:creationId xmlns:a16="http://schemas.microsoft.com/office/drawing/2014/main" id="{00000000-0008-0000-0400-000059150000}"/>
            </a:ext>
          </a:extLst>
        </xdr:cNvPr>
        <xdr:cNvSpPr txBox="1">
          <a:spLocks noChangeArrowheads="1"/>
        </xdr:cNvSpPr>
      </xdr:nvSpPr>
      <xdr:spPr bwMode="auto">
        <a:xfrm>
          <a:off x="26670000"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442269"/>
    <xdr:sp macro="" textlink="">
      <xdr:nvSpPr>
        <xdr:cNvPr id="5466" name="Text Box 15">
          <a:extLst>
            <a:ext uri="{FF2B5EF4-FFF2-40B4-BE49-F238E27FC236}">
              <a16:creationId xmlns:a16="http://schemas.microsoft.com/office/drawing/2014/main" id="{00000000-0008-0000-0400-00005A150000}"/>
            </a:ext>
          </a:extLst>
        </xdr:cNvPr>
        <xdr:cNvSpPr txBox="1">
          <a:spLocks noChangeArrowheads="1"/>
        </xdr:cNvSpPr>
      </xdr:nvSpPr>
      <xdr:spPr bwMode="auto">
        <a:xfrm>
          <a:off x="26670000"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7" name="Text Box 16">
          <a:extLst>
            <a:ext uri="{FF2B5EF4-FFF2-40B4-BE49-F238E27FC236}">
              <a16:creationId xmlns:a16="http://schemas.microsoft.com/office/drawing/2014/main" id="{00000000-0008-0000-0400-00005B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8" name="Text Box 17">
          <a:extLst>
            <a:ext uri="{FF2B5EF4-FFF2-40B4-BE49-F238E27FC236}">
              <a16:creationId xmlns:a16="http://schemas.microsoft.com/office/drawing/2014/main" id="{00000000-0008-0000-0400-00005C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69" name="Text Box 18">
          <a:extLst>
            <a:ext uri="{FF2B5EF4-FFF2-40B4-BE49-F238E27FC236}">
              <a16:creationId xmlns:a16="http://schemas.microsoft.com/office/drawing/2014/main" id="{00000000-0008-0000-0400-00005D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171450"/>
    <xdr:sp macro="" textlink="">
      <xdr:nvSpPr>
        <xdr:cNvPr id="5470" name="Text Box 19">
          <a:extLst>
            <a:ext uri="{FF2B5EF4-FFF2-40B4-BE49-F238E27FC236}">
              <a16:creationId xmlns:a16="http://schemas.microsoft.com/office/drawing/2014/main" id="{00000000-0008-0000-0400-00005E150000}"/>
            </a:ext>
          </a:extLst>
        </xdr:cNvPr>
        <xdr:cNvSpPr txBox="1">
          <a:spLocks noChangeArrowheads="1"/>
        </xdr:cNvSpPr>
      </xdr:nvSpPr>
      <xdr:spPr bwMode="auto">
        <a:xfrm>
          <a:off x="26670000"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28</xdr:row>
      <xdr:rowOff>0</xdr:rowOff>
    </xdr:from>
    <xdr:ext cx="95250" cy="442269"/>
    <xdr:sp macro="" textlink="">
      <xdr:nvSpPr>
        <xdr:cNvPr id="5471" name="Text Box 15">
          <a:extLst>
            <a:ext uri="{FF2B5EF4-FFF2-40B4-BE49-F238E27FC236}">
              <a16:creationId xmlns:a16="http://schemas.microsoft.com/office/drawing/2014/main" id="{00000000-0008-0000-0400-00005F150000}"/>
            </a:ext>
          </a:extLst>
        </xdr:cNvPr>
        <xdr:cNvSpPr txBox="1">
          <a:spLocks noChangeArrowheads="1"/>
        </xdr:cNvSpPr>
      </xdr:nvSpPr>
      <xdr:spPr bwMode="auto">
        <a:xfrm>
          <a:off x="26670000"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72" name="Text Box 16">
          <a:extLst>
            <a:ext uri="{FF2B5EF4-FFF2-40B4-BE49-F238E27FC236}">
              <a16:creationId xmlns:a16="http://schemas.microsoft.com/office/drawing/2014/main" id="{00000000-0008-0000-0400-000060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73" name="Text Box 17">
          <a:extLst>
            <a:ext uri="{FF2B5EF4-FFF2-40B4-BE49-F238E27FC236}">
              <a16:creationId xmlns:a16="http://schemas.microsoft.com/office/drawing/2014/main" id="{00000000-0008-0000-0400-000061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74" name="Text Box 18">
          <a:extLst>
            <a:ext uri="{FF2B5EF4-FFF2-40B4-BE49-F238E27FC236}">
              <a16:creationId xmlns:a16="http://schemas.microsoft.com/office/drawing/2014/main" id="{00000000-0008-0000-0400-000062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75" name="Text Box 19">
          <a:extLst>
            <a:ext uri="{FF2B5EF4-FFF2-40B4-BE49-F238E27FC236}">
              <a16:creationId xmlns:a16="http://schemas.microsoft.com/office/drawing/2014/main" id="{00000000-0008-0000-0400-000063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442269"/>
    <xdr:sp macro="" textlink="">
      <xdr:nvSpPr>
        <xdr:cNvPr id="5476" name="Text Box 15">
          <a:extLst>
            <a:ext uri="{FF2B5EF4-FFF2-40B4-BE49-F238E27FC236}">
              <a16:creationId xmlns:a16="http://schemas.microsoft.com/office/drawing/2014/main" id="{00000000-0008-0000-0400-000064150000}"/>
            </a:ext>
          </a:extLst>
        </xdr:cNvPr>
        <xdr:cNvSpPr txBox="1">
          <a:spLocks noChangeArrowheads="1"/>
        </xdr:cNvSpPr>
      </xdr:nvSpPr>
      <xdr:spPr bwMode="auto">
        <a:xfrm>
          <a:off x="27638375"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442269"/>
    <xdr:sp macro="" textlink="">
      <xdr:nvSpPr>
        <xdr:cNvPr id="5477" name="Text Box 15">
          <a:extLst>
            <a:ext uri="{FF2B5EF4-FFF2-40B4-BE49-F238E27FC236}">
              <a16:creationId xmlns:a16="http://schemas.microsoft.com/office/drawing/2014/main" id="{00000000-0008-0000-0400-000065150000}"/>
            </a:ext>
          </a:extLst>
        </xdr:cNvPr>
        <xdr:cNvSpPr txBox="1">
          <a:spLocks noChangeArrowheads="1"/>
        </xdr:cNvSpPr>
      </xdr:nvSpPr>
      <xdr:spPr bwMode="auto">
        <a:xfrm>
          <a:off x="27638375"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78" name="Text Box 16">
          <a:extLst>
            <a:ext uri="{FF2B5EF4-FFF2-40B4-BE49-F238E27FC236}">
              <a16:creationId xmlns:a16="http://schemas.microsoft.com/office/drawing/2014/main" id="{00000000-0008-0000-0400-000066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79" name="Text Box 17">
          <a:extLst>
            <a:ext uri="{FF2B5EF4-FFF2-40B4-BE49-F238E27FC236}">
              <a16:creationId xmlns:a16="http://schemas.microsoft.com/office/drawing/2014/main" id="{00000000-0008-0000-0400-000067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80" name="Text Box 18">
          <a:extLst>
            <a:ext uri="{FF2B5EF4-FFF2-40B4-BE49-F238E27FC236}">
              <a16:creationId xmlns:a16="http://schemas.microsoft.com/office/drawing/2014/main" id="{00000000-0008-0000-0400-000068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171450"/>
    <xdr:sp macro="" textlink="">
      <xdr:nvSpPr>
        <xdr:cNvPr id="5481" name="Text Box 19">
          <a:extLst>
            <a:ext uri="{FF2B5EF4-FFF2-40B4-BE49-F238E27FC236}">
              <a16:creationId xmlns:a16="http://schemas.microsoft.com/office/drawing/2014/main" id="{00000000-0008-0000-0400-000069150000}"/>
            </a:ext>
          </a:extLst>
        </xdr:cNvPr>
        <xdr:cNvSpPr txBox="1">
          <a:spLocks noChangeArrowheads="1"/>
        </xdr:cNvSpPr>
      </xdr:nvSpPr>
      <xdr:spPr bwMode="auto">
        <a:xfrm>
          <a:off x="27638375" y="11779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28</xdr:row>
      <xdr:rowOff>0</xdr:rowOff>
    </xdr:from>
    <xdr:ext cx="95250" cy="442269"/>
    <xdr:sp macro="" textlink="">
      <xdr:nvSpPr>
        <xdr:cNvPr id="5482" name="Text Box 15">
          <a:extLst>
            <a:ext uri="{FF2B5EF4-FFF2-40B4-BE49-F238E27FC236}">
              <a16:creationId xmlns:a16="http://schemas.microsoft.com/office/drawing/2014/main" id="{00000000-0008-0000-0400-00006A150000}"/>
            </a:ext>
          </a:extLst>
        </xdr:cNvPr>
        <xdr:cNvSpPr txBox="1">
          <a:spLocks noChangeArrowheads="1"/>
        </xdr:cNvSpPr>
      </xdr:nvSpPr>
      <xdr:spPr bwMode="auto">
        <a:xfrm>
          <a:off x="27638375" y="11779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3" name="Text Box 16">
          <a:extLst>
            <a:ext uri="{FF2B5EF4-FFF2-40B4-BE49-F238E27FC236}">
              <a16:creationId xmlns:a16="http://schemas.microsoft.com/office/drawing/2014/main" id="{00000000-0008-0000-0400-00006B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4" name="Text Box 17">
          <a:extLst>
            <a:ext uri="{FF2B5EF4-FFF2-40B4-BE49-F238E27FC236}">
              <a16:creationId xmlns:a16="http://schemas.microsoft.com/office/drawing/2014/main" id="{00000000-0008-0000-0400-00006C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5" name="Text Box 18">
          <a:extLst>
            <a:ext uri="{FF2B5EF4-FFF2-40B4-BE49-F238E27FC236}">
              <a16:creationId xmlns:a16="http://schemas.microsoft.com/office/drawing/2014/main" id="{00000000-0008-0000-0400-00006D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6" name="Text Box 19">
          <a:extLst>
            <a:ext uri="{FF2B5EF4-FFF2-40B4-BE49-F238E27FC236}">
              <a16:creationId xmlns:a16="http://schemas.microsoft.com/office/drawing/2014/main" id="{00000000-0008-0000-0400-00006E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7" name="Text Box 16">
          <a:extLst>
            <a:ext uri="{FF2B5EF4-FFF2-40B4-BE49-F238E27FC236}">
              <a16:creationId xmlns:a16="http://schemas.microsoft.com/office/drawing/2014/main" id="{00000000-0008-0000-0400-00006F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8" name="Text Box 17">
          <a:extLst>
            <a:ext uri="{FF2B5EF4-FFF2-40B4-BE49-F238E27FC236}">
              <a16:creationId xmlns:a16="http://schemas.microsoft.com/office/drawing/2014/main" id="{00000000-0008-0000-0400-000070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89" name="Text Box 18">
          <a:extLst>
            <a:ext uri="{FF2B5EF4-FFF2-40B4-BE49-F238E27FC236}">
              <a16:creationId xmlns:a16="http://schemas.microsoft.com/office/drawing/2014/main" id="{00000000-0008-0000-0400-000071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0" name="Text Box 19">
          <a:extLst>
            <a:ext uri="{FF2B5EF4-FFF2-40B4-BE49-F238E27FC236}">
              <a16:creationId xmlns:a16="http://schemas.microsoft.com/office/drawing/2014/main" id="{00000000-0008-0000-0400-000072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1" name="Text Box 16">
          <a:extLst>
            <a:ext uri="{FF2B5EF4-FFF2-40B4-BE49-F238E27FC236}">
              <a16:creationId xmlns:a16="http://schemas.microsoft.com/office/drawing/2014/main" id="{00000000-0008-0000-0400-000073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2" name="Text Box 17">
          <a:extLst>
            <a:ext uri="{FF2B5EF4-FFF2-40B4-BE49-F238E27FC236}">
              <a16:creationId xmlns:a16="http://schemas.microsoft.com/office/drawing/2014/main" id="{00000000-0008-0000-0400-000074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3" name="Text Box 18">
          <a:extLst>
            <a:ext uri="{FF2B5EF4-FFF2-40B4-BE49-F238E27FC236}">
              <a16:creationId xmlns:a16="http://schemas.microsoft.com/office/drawing/2014/main" id="{00000000-0008-0000-0400-000075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4" name="Text Box 19">
          <a:extLst>
            <a:ext uri="{FF2B5EF4-FFF2-40B4-BE49-F238E27FC236}">
              <a16:creationId xmlns:a16="http://schemas.microsoft.com/office/drawing/2014/main" id="{00000000-0008-0000-0400-000076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5495" name="Text Box 15">
          <a:extLst>
            <a:ext uri="{FF2B5EF4-FFF2-40B4-BE49-F238E27FC236}">
              <a16:creationId xmlns:a16="http://schemas.microsoft.com/office/drawing/2014/main" id="{00000000-0008-0000-0400-000077150000}"/>
            </a:ext>
          </a:extLst>
        </xdr:cNvPr>
        <xdr:cNvSpPr txBox="1">
          <a:spLocks noChangeArrowheads="1"/>
        </xdr:cNvSpPr>
      </xdr:nvSpPr>
      <xdr:spPr bwMode="auto">
        <a:xfrm>
          <a:off x="26670000"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5496" name="Text Box 15">
          <a:extLst>
            <a:ext uri="{FF2B5EF4-FFF2-40B4-BE49-F238E27FC236}">
              <a16:creationId xmlns:a16="http://schemas.microsoft.com/office/drawing/2014/main" id="{00000000-0008-0000-0400-000078150000}"/>
            </a:ext>
          </a:extLst>
        </xdr:cNvPr>
        <xdr:cNvSpPr txBox="1">
          <a:spLocks noChangeArrowheads="1"/>
        </xdr:cNvSpPr>
      </xdr:nvSpPr>
      <xdr:spPr bwMode="auto">
        <a:xfrm>
          <a:off x="26670000"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7" name="Text Box 16">
          <a:extLst>
            <a:ext uri="{FF2B5EF4-FFF2-40B4-BE49-F238E27FC236}">
              <a16:creationId xmlns:a16="http://schemas.microsoft.com/office/drawing/2014/main" id="{00000000-0008-0000-0400-000079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8" name="Text Box 17">
          <a:extLst>
            <a:ext uri="{FF2B5EF4-FFF2-40B4-BE49-F238E27FC236}">
              <a16:creationId xmlns:a16="http://schemas.microsoft.com/office/drawing/2014/main" id="{00000000-0008-0000-0400-00007A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499" name="Text Box 18">
          <a:extLst>
            <a:ext uri="{FF2B5EF4-FFF2-40B4-BE49-F238E27FC236}">
              <a16:creationId xmlns:a16="http://schemas.microsoft.com/office/drawing/2014/main" id="{00000000-0008-0000-0400-00007B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0" name="Text Box 19">
          <a:extLst>
            <a:ext uri="{FF2B5EF4-FFF2-40B4-BE49-F238E27FC236}">
              <a16:creationId xmlns:a16="http://schemas.microsoft.com/office/drawing/2014/main" id="{00000000-0008-0000-0400-00007C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1" name="Text Box 16">
          <a:extLst>
            <a:ext uri="{FF2B5EF4-FFF2-40B4-BE49-F238E27FC236}">
              <a16:creationId xmlns:a16="http://schemas.microsoft.com/office/drawing/2014/main" id="{00000000-0008-0000-0400-00007D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2" name="Text Box 17">
          <a:extLst>
            <a:ext uri="{FF2B5EF4-FFF2-40B4-BE49-F238E27FC236}">
              <a16:creationId xmlns:a16="http://schemas.microsoft.com/office/drawing/2014/main" id="{00000000-0008-0000-0400-00007E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3" name="Text Box 18">
          <a:extLst>
            <a:ext uri="{FF2B5EF4-FFF2-40B4-BE49-F238E27FC236}">
              <a16:creationId xmlns:a16="http://schemas.microsoft.com/office/drawing/2014/main" id="{00000000-0008-0000-0400-00007F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4" name="Text Box 19">
          <a:extLst>
            <a:ext uri="{FF2B5EF4-FFF2-40B4-BE49-F238E27FC236}">
              <a16:creationId xmlns:a16="http://schemas.microsoft.com/office/drawing/2014/main" id="{00000000-0008-0000-0400-000080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5505" name="Text Box 15">
          <a:extLst>
            <a:ext uri="{FF2B5EF4-FFF2-40B4-BE49-F238E27FC236}">
              <a16:creationId xmlns:a16="http://schemas.microsoft.com/office/drawing/2014/main" id="{00000000-0008-0000-0400-000081150000}"/>
            </a:ext>
          </a:extLst>
        </xdr:cNvPr>
        <xdr:cNvSpPr txBox="1">
          <a:spLocks noChangeArrowheads="1"/>
        </xdr:cNvSpPr>
      </xdr:nvSpPr>
      <xdr:spPr bwMode="auto">
        <a:xfrm>
          <a:off x="26670000"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5506" name="Text Box 15">
          <a:extLst>
            <a:ext uri="{FF2B5EF4-FFF2-40B4-BE49-F238E27FC236}">
              <a16:creationId xmlns:a16="http://schemas.microsoft.com/office/drawing/2014/main" id="{00000000-0008-0000-0400-000082150000}"/>
            </a:ext>
          </a:extLst>
        </xdr:cNvPr>
        <xdr:cNvSpPr txBox="1">
          <a:spLocks noChangeArrowheads="1"/>
        </xdr:cNvSpPr>
      </xdr:nvSpPr>
      <xdr:spPr bwMode="auto">
        <a:xfrm>
          <a:off x="26670000"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7" name="Text Box 16">
          <a:extLst>
            <a:ext uri="{FF2B5EF4-FFF2-40B4-BE49-F238E27FC236}">
              <a16:creationId xmlns:a16="http://schemas.microsoft.com/office/drawing/2014/main" id="{00000000-0008-0000-0400-000083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8" name="Text Box 17">
          <a:extLst>
            <a:ext uri="{FF2B5EF4-FFF2-40B4-BE49-F238E27FC236}">
              <a16:creationId xmlns:a16="http://schemas.microsoft.com/office/drawing/2014/main" id="{00000000-0008-0000-0400-000084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09" name="Text Box 18">
          <a:extLst>
            <a:ext uri="{FF2B5EF4-FFF2-40B4-BE49-F238E27FC236}">
              <a16:creationId xmlns:a16="http://schemas.microsoft.com/office/drawing/2014/main" id="{00000000-0008-0000-0400-000085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5510" name="Text Box 19">
          <a:extLst>
            <a:ext uri="{FF2B5EF4-FFF2-40B4-BE49-F238E27FC236}">
              <a16:creationId xmlns:a16="http://schemas.microsoft.com/office/drawing/2014/main" id="{00000000-0008-0000-0400-000086150000}"/>
            </a:ext>
          </a:extLst>
        </xdr:cNvPr>
        <xdr:cNvSpPr txBox="1">
          <a:spLocks noChangeArrowheads="1"/>
        </xdr:cNvSpPr>
      </xdr:nvSpPr>
      <xdr:spPr bwMode="auto">
        <a:xfrm>
          <a:off x="26670000"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442269"/>
    <xdr:sp macro="" textlink="">
      <xdr:nvSpPr>
        <xdr:cNvPr id="5511" name="Text Box 15">
          <a:extLst>
            <a:ext uri="{FF2B5EF4-FFF2-40B4-BE49-F238E27FC236}">
              <a16:creationId xmlns:a16="http://schemas.microsoft.com/office/drawing/2014/main" id="{00000000-0008-0000-0400-000087150000}"/>
            </a:ext>
          </a:extLst>
        </xdr:cNvPr>
        <xdr:cNvSpPr txBox="1">
          <a:spLocks noChangeArrowheads="1"/>
        </xdr:cNvSpPr>
      </xdr:nvSpPr>
      <xdr:spPr bwMode="auto">
        <a:xfrm>
          <a:off x="26670000"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12" name="Text Box 16">
          <a:extLst>
            <a:ext uri="{FF2B5EF4-FFF2-40B4-BE49-F238E27FC236}">
              <a16:creationId xmlns:a16="http://schemas.microsoft.com/office/drawing/2014/main" id="{00000000-0008-0000-0400-000088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13" name="Text Box 17">
          <a:extLst>
            <a:ext uri="{FF2B5EF4-FFF2-40B4-BE49-F238E27FC236}">
              <a16:creationId xmlns:a16="http://schemas.microsoft.com/office/drawing/2014/main" id="{00000000-0008-0000-0400-000089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14" name="Text Box 18">
          <a:extLst>
            <a:ext uri="{FF2B5EF4-FFF2-40B4-BE49-F238E27FC236}">
              <a16:creationId xmlns:a16="http://schemas.microsoft.com/office/drawing/2014/main" id="{00000000-0008-0000-0400-00008A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15" name="Text Box 19">
          <a:extLst>
            <a:ext uri="{FF2B5EF4-FFF2-40B4-BE49-F238E27FC236}">
              <a16:creationId xmlns:a16="http://schemas.microsoft.com/office/drawing/2014/main" id="{00000000-0008-0000-0400-00008B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442269"/>
    <xdr:sp macro="" textlink="">
      <xdr:nvSpPr>
        <xdr:cNvPr id="5516" name="Text Box 15">
          <a:extLst>
            <a:ext uri="{FF2B5EF4-FFF2-40B4-BE49-F238E27FC236}">
              <a16:creationId xmlns:a16="http://schemas.microsoft.com/office/drawing/2014/main" id="{00000000-0008-0000-0400-00008C150000}"/>
            </a:ext>
          </a:extLst>
        </xdr:cNvPr>
        <xdr:cNvSpPr txBox="1">
          <a:spLocks noChangeArrowheads="1"/>
        </xdr:cNvSpPr>
      </xdr:nvSpPr>
      <xdr:spPr bwMode="auto">
        <a:xfrm>
          <a:off x="27638375"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442269"/>
    <xdr:sp macro="" textlink="">
      <xdr:nvSpPr>
        <xdr:cNvPr id="5517" name="Text Box 15">
          <a:extLst>
            <a:ext uri="{FF2B5EF4-FFF2-40B4-BE49-F238E27FC236}">
              <a16:creationId xmlns:a16="http://schemas.microsoft.com/office/drawing/2014/main" id="{00000000-0008-0000-0400-00008D150000}"/>
            </a:ext>
          </a:extLst>
        </xdr:cNvPr>
        <xdr:cNvSpPr txBox="1">
          <a:spLocks noChangeArrowheads="1"/>
        </xdr:cNvSpPr>
      </xdr:nvSpPr>
      <xdr:spPr bwMode="auto">
        <a:xfrm>
          <a:off x="27638375"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18" name="Text Box 16">
          <a:extLst>
            <a:ext uri="{FF2B5EF4-FFF2-40B4-BE49-F238E27FC236}">
              <a16:creationId xmlns:a16="http://schemas.microsoft.com/office/drawing/2014/main" id="{00000000-0008-0000-0400-00008E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19" name="Text Box 17">
          <a:extLst>
            <a:ext uri="{FF2B5EF4-FFF2-40B4-BE49-F238E27FC236}">
              <a16:creationId xmlns:a16="http://schemas.microsoft.com/office/drawing/2014/main" id="{00000000-0008-0000-0400-00008F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20" name="Text Box 18">
          <a:extLst>
            <a:ext uri="{FF2B5EF4-FFF2-40B4-BE49-F238E27FC236}">
              <a16:creationId xmlns:a16="http://schemas.microsoft.com/office/drawing/2014/main" id="{00000000-0008-0000-0400-000090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171450"/>
    <xdr:sp macro="" textlink="">
      <xdr:nvSpPr>
        <xdr:cNvPr id="5521" name="Text Box 19">
          <a:extLst>
            <a:ext uri="{FF2B5EF4-FFF2-40B4-BE49-F238E27FC236}">
              <a16:creationId xmlns:a16="http://schemas.microsoft.com/office/drawing/2014/main" id="{00000000-0008-0000-0400-000091150000}"/>
            </a:ext>
          </a:extLst>
        </xdr:cNvPr>
        <xdr:cNvSpPr txBox="1">
          <a:spLocks noChangeArrowheads="1"/>
        </xdr:cNvSpPr>
      </xdr:nvSpPr>
      <xdr:spPr bwMode="auto">
        <a:xfrm>
          <a:off x="27638375" y="33035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31</xdr:row>
      <xdr:rowOff>0</xdr:rowOff>
    </xdr:from>
    <xdr:ext cx="95250" cy="442269"/>
    <xdr:sp macro="" textlink="">
      <xdr:nvSpPr>
        <xdr:cNvPr id="5522" name="Text Box 15">
          <a:extLst>
            <a:ext uri="{FF2B5EF4-FFF2-40B4-BE49-F238E27FC236}">
              <a16:creationId xmlns:a16="http://schemas.microsoft.com/office/drawing/2014/main" id="{00000000-0008-0000-0400-000092150000}"/>
            </a:ext>
          </a:extLst>
        </xdr:cNvPr>
        <xdr:cNvSpPr txBox="1">
          <a:spLocks noChangeArrowheads="1"/>
        </xdr:cNvSpPr>
      </xdr:nvSpPr>
      <xdr:spPr bwMode="auto">
        <a:xfrm>
          <a:off x="27638375" y="33035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23" name="Text Box 16">
          <a:extLst>
            <a:ext uri="{FF2B5EF4-FFF2-40B4-BE49-F238E27FC236}">
              <a16:creationId xmlns:a16="http://schemas.microsoft.com/office/drawing/2014/main" id="{00000000-0008-0000-0400-000093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24" name="Text Box 17">
          <a:extLst>
            <a:ext uri="{FF2B5EF4-FFF2-40B4-BE49-F238E27FC236}">
              <a16:creationId xmlns:a16="http://schemas.microsoft.com/office/drawing/2014/main" id="{00000000-0008-0000-0400-000094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25" name="Text Box 18">
          <a:extLst>
            <a:ext uri="{FF2B5EF4-FFF2-40B4-BE49-F238E27FC236}">
              <a16:creationId xmlns:a16="http://schemas.microsoft.com/office/drawing/2014/main" id="{00000000-0008-0000-0400-000095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26" name="Text Box 19">
          <a:extLst>
            <a:ext uri="{FF2B5EF4-FFF2-40B4-BE49-F238E27FC236}">
              <a16:creationId xmlns:a16="http://schemas.microsoft.com/office/drawing/2014/main" id="{00000000-0008-0000-0400-000096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27" name="Text Box 15">
          <a:extLst>
            <a:ext uri="{FF2B5EF4-FFF2-40B4-BE49-F238E27FC236}">
              <a16:creationId xmlns:a16="http://schemas.microsoft.com/office/drawing/2014/main" id="{00000000-0008-0000-0400-000097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28" name="Text Box 16">
          <a:extLst>
            <a:ext uri="{FF2B5EF4-FFF2-40B4-BE49-F238E27FC236}">
              <a16:creationId xmlns:a16="http://schemas.microsoft.com/office/drawing/2014/main" id="{00000000-0008-0000-0400-000098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29" name="Text Box 17">
          <a:extLst>
            <a:ext uri="{FF2B5EF4-FFF2-40B4-BE49-F238E27FC236}">
              <a16:creationId xmlns:a16="http://schemas.microsoft.com/office/drawing/2014/main" id="{00000000-0008-0000-0400-000099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0" name="Text Box 18">
          <a:extLst>
            <a:ext uri="{FF2B5EF4-FFF2-40B4-BE49-F238E27FC236}">
              <a16:creationId xmlns:a16="http://schemas.microsoft.com/office/drawing/2014/main" id="{00000000-0008-0000-0400-00009A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1" name="Text Box 19">
          <a:extLst>
            <a:ext uri="{FF2B5EF4-FFF2-40B4-BE49-F238E27FC236}">
              <a16:creationId xmlns:a16="http://schemas.microsoft.com/office/drawing/2014/main" id="{00000000-0008-0000-0400-00009B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2" name="Text Box 16">
          <a:extLst>
            <a:ext uri="{FF2B5EF4-FFF2-40B4-BE49-F238E27FC236}">
              <a16:creationId xmlns:a16="http://schemas.microsoft.com/office/drawing/2014/main" id="{00000000-0008-0000-0400-00009C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3" name="Text Box 17">
          <a:extLst>
            <a:ext uri="{FF2B5EF4-FFF2-40B4-BE49-F238E27FC236}">
              <a16:creationId xmlns:a16="http://schemas.microsoft.com/office/drawing/2014/main" id="{00000000-0008-0000-0400-00009D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4" name="Text Box 18">
          <a:extLst>
            <a:ext uri="{FF2B5EF4-FFF2-40B4-BE49-F238E27FC236}">
              <a16:creationId xmlns:a16="http://schemas.microsoft.com/office/drawing/2014/main" id="{00000000-0008-0000-0400-00009E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5" name="Text Box 19">
          <a:extLst>
            <a:ext uri="{FF2B5EF4-FFF2-40B4-BE49-F238E27FC236}">
              <a16:creationId xmlns:a16="http://schemas.microsoft.com/office/drawing/2014/main" id="{00000000-0008-0000-0400-00009F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36" name="Text Box 15">
          <a:extLst>
            <a:ext uri="{FF2B5EF4-FFF2-40B4-BE49-F238E27FC236}">
              <a16:creationId xmlns:a16="http://schemas.microsoft.com/office/drawing/2014/main" id="{00000000-0008-0000-0400-0000A0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37" name="Text Box 15">
          <a:extLst>
            <a:ext uri="{FF2B5EF4-FFF2-40B4-BE49-F238E27FC236}">
              <a16:creationId xmlns:a16="http://schemas.microsoft.com/office/drawing/2014/main" id="{00000000-0008-0000-0400-0000A1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8" name="Text Box 16">
          <a:extLst>
            <a:ext uri="{FF2B5EF4-FFF2-40B4-BE49-F238E27FC236}">
              <a16:creationId xmlns:a16="http://schemas.microsoft.com/office/drawing/2014/main" id="{00000000-0008-0000-0400-0000A2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39" name="Text Box 17">
          <a:extLst>
            <a:ext uri="{FF2B5EF4-FFF2-40B4-BE49-F238E27FC236}">
              <a16:creationId xmlns:a16="http://schemas.microsoft.com/office/drawing/2014/main" id="{00000000-0008-0000-0400-0000A3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0" name="Text Box 18">
          <a:extLst>
            <a:ext uri="{FF2B5EF4-FFF2-40B4-BE49-F238E27FC236}">
              <a16:creationId xmlns:a16="http://schemas.microsoft.com/office/drawing/2014/main" id="{00000000-0008-0000-0400-0000A4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1" name="Text Box 19">
          <a:extLst>
            <a:ext uri="{FF2B5EF4-FFF2-40B4-BE49-F238E27FC236}">
              <a16:creationId xmlns:a16="http://schemas.microsoft.com/office/drawing/2014/main" id="{00000000-0008-0000-0400-0000A5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2" name="Text Box 16">
          <a:extLst>
            <a:ext uri="{FF2B5EF4-FFF2-40B4-BE49-F238E27FC236}">
              <a16:creationId xmlns:a16="http://schemas.microsoft.com/office/drawing/2014/main" id="{00000000-0008-0000-0400-0000A6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3" name="Text Box 17">
          <a:extLst>
            <a:ext uri="{FF2B5EF4-FFF2-40B4-BE49-F238E27FC236}">
              <a16:creationId xmlns:a16="http://schemas.microsoft.com/office/drawing/2014/main" id="{00000000-0008-0000-0400-0000A7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4" name="Text Box 18">
          <a:extLst>
            <a:ext uri="{FF2B5EF4-FFF2-40B4-BE49-F238E27FC236}">
              <a16:creationId xmlns:a16="http://schemas.microsoft.com/office/drawing/2014/main" id="{00000000-0008-0000-0400-0000A8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5" name="Text Box 19">
          <a:extLst>
            <a:ext uri="{FF2B5EF4-FFF2-40B4-BE49-F238E27FC236}">
              <a16:creationId xmlns:a16="http://schemas.microsoft.com/office/drawing/2014/main" id="{00000000-0008-0000-0400-0000A9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6" name="Text Box 16">
          <a:extLst>
            <a:ext uri="{FF2B5EF4-FFF2-40B4-BE49-F238E27FC236}">
              <a16:creationId xmlns:a16="http://schemas.microsoft.com/office/drawing/2014/main" id="{00000000-0008-0000-0400-0000AA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7" name="Text Box 17">
          <a:extLst>
            <a:ext uri="{FF2B5EF4-FFF2-40B4-BE49-F238E27FC236}">
              <a16:creationId xmlns:a16="http://schemas.microsoft.com/office/drawing/2014/main" id="{00000000-0008-0000-0400-0000AB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8" name="Text Box 18">
          <a:extLst>
            <a:ext uri="{FF2B5EF4-FFF2-40B4-BE49-F238E27FC236}">
              <a16:creationId xmlns:a16="http://schemas.microsoft.com/office/drawing/2014/main" id="{00000000-0008-0000-0400-0000AC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49" name="Text Box 19">
          <a:extLst>
            <a:ext uri="{FF2B5EF4-FFF2-40B4-BE49-F238E27FC236}">
              <a16:creationId xmlns:a16="http://schemas.microsoft.com/office/drawing/2014/main" id="{00000000-0008-0000-0400-0000AD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0" name="Text Box 16">
          <a:extLst>
            <a:ext uri="{FF2B5EF4-FFF2-40B4-BE49-F238E27FC236}">
              <a16:creationId xmlns:a16="http://schemas.microsoft.com/office/drawing/2014/main" id="{00000000-0008-0000-0400-0000AE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1" name="Text Box 17">
          <a:extLst>
            <a:ext uri="{FF2B5EF4-FFF2-40B4-BE49-F238E27FC236}">
              <a16:creationId xmlns:a16="http://schemas.microsoft.com/office/drawing/2014/main" id="{00000000-0008-0000-0400-0000AF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2" name="Text Box 18">
          <a:extLst>
            <a:ext uri="{FF2B5EF4-FFF2-40B4-BE49-F238E27FC236}">
              <a16:creationId xmlns:a16="http://schemas.microsoft.com/office/drawing/2014/main" id="{00000000-0008-0000-0400-0000B0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3" name="Text Box 19">
          <a:extLst>
            <a:ext uri="{FF2B5EF4-FFF2-40B4-BE49-F238E27FC236}">
              <a16:creationId xmlns:a16="http://schemas.microsoft.com/office/drawing/2014/main" id="{00000000-0008-0000-0400-0000B1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54" name="Text Box 15">
          <a:extLst>
            <a:ext uri="{FF2B5EF4-FFF2-40B4-BE49-F238E27FC236}">
              <a16:creationId xmlns:a16="http://schemas.microsoft.com/office/drawing/2014/main" id="{00000000-0008-0000-0400-0000B2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55" name="Text Box 15">
          <a:extLst>
            <a:ext uri="{FF2B5EF4-FFF2-40B4-BE49-F238E27FC236}">
              <a16:creationId xmlns:a16="http://schemas.microsoft.com/office/drawing/2014/main" id="{00000000-0008-0000-0400-0000B3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6" name="Text Box 16">
          <a:extLst>
            <a:ext uri="{FF2B5EF4-FFF2-40B4-BE49-F238E27FC236}">
              <a16:creationId xmlns:a16="http://schemas.microsoft.com/office/drawing/2014/main" id="{00000000-0008-0000-0400-0000B4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7" name="Text Box 17">
          <a:extLst>
            <a:ext uri="{FF2B5EF4-FFF2-40B4-BE49-F238E27FC236}">
              <a16:creationId xmlns:a16="http://schemas.microsoft.com/office/drawing/2014/main" id="{00000000-0008-0000-0400-0000B5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8" name="Text Box 18">
          <a:extLst>
            <a:ext uri="{FF2B5EF4-FFF2-40B4-BE49-F238E27FC236}">
              <a16:creationId xmlns:a16="http://schemas.microsoft.com/office/drawing/2014/main" id="{00000000-0008-0000-0400-0000B6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59" name="Text Box 19">
          <a:extLst>
            <a:ext uri="{FF2B5EF4-FFF2-40B4-BE49-F238E27FC236}">
              <a16:creationId xmlns:a16="http://schemas.microsoft.com/office/drawing/2014/main" id="{00000000-0008-0000-0400-0000B7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0" name="Text Box 16">
          <a:extLst>
            <a:ext uri="{FF2B5EF4-FFF2-40B4-BE49-F238E27FC236}">
              <a16:creationId xmlns:a16="http://schemas.microsoft.com/office/drawing/2014/main" id="{00000000-0008-0000-0400-0000B8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1" name="Text Box 17">
          <a:extLst>
            <a:ext uri="{FF2B5EF4-FFF2-40B4-BE49-F238E27FC236}">
              <a16:creationId xmlns:a16="http://schemas.microsoft.com/office/drawing/2014/main" id="{00000000-0008-0000-0400-0000B9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2" name="Text Box 18">
          <a:extLst>
            <a:ext uri="{FF2B5EF4-FFF2-40B4-BE49-F238E27FC236}">
              <a16:creationId xmlns:a16="http://schemas.microsoft.com/office/drawing/2014/main" id="{00000000-0008-0000-0400-0000BA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3" name="Text Box 19">
          <a:extLst>
            <a:ext uri="{FF2B5EF4-FFF2-40B4-BE49-F238E27FC236}">
              <a16:creationId xmlns:a16="http://schemas.microsoft.com/office/drawing/2014/main" id="{00000000-0008-0000-0400-0000BB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64" name="Text Box 15">
          <a:extLst>
            <a:ext uri="{FF2B5EF4-FFF2-40B4-BE49-F238E27FC236}">
              <a16:creationId xmlns:a16="http://schemas.microsoft.com/office/drawing/2014/main" id="{00000000-0008-0000-0400-0000BC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65" name="Text Box 15">
          <a:extLst>
            <a:ext uri="{FF2B5EF4-FFF2-40B4-BE49-F238E27FC236}">
              <a16:creationId xmlns:a16="http://schemas.microsoft.com/office/drawing/2014/main" id="{00000000-0008-0000-0400-0000BD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6" name="Text Box 16">
          <a:extLst>
            <a:ext uri="{FF2B5EF4-FFF2-40B4-BE49-F238E27FC236}">
              <a16:creationId xmlns:a16="http://schemas.microsoft.com/office/drawing/2014/main" id="{00000000-0008-0000-0400-0000BE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7" name="Text Box 17">
          <a:extLst>
            <a:ext uri="{FF2B5EF4-FFF2-40B4-BE49-F238E27FC236}">
              <a16:creationId xmlns:a16="http://schemas.microsoft.com/office/drawing/2014/main" id="{00000000-0008-0000-0400-0000BF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8" name="Text Box 18">
          <a:extLst>
            <a:ext uri="{FF2B5EF4-FFF2-40B4-BE49-F238E27FC236}">
              <a16:creationId xmlns:a16="http://schemas.microsoft.com/office/drawing/2014/main" id="{00000000-0008-0000-0400-0000C0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171450"/>
    <xdr:sp macro="" textlink="">
      <xdr:nvSpPr>
        <xdr:cNvPr id="5569" name="Text Box 19">
          <a:extLst>
            <a:ext uri="{FF2B5EF4-FFF2-40B4-BE49-F238E27FC236}">
              <a16:creationId xmlns:a16="http://schemas.microsoft.com/office/drawing/2014/main" id="{00000000-0008-0000-0400-0000C1150000}"/>
            </a:ext>
          </a:extLst>
        </xdr:cNvPr>
        <xdr:cNvSpPr txBox="1">
          <a:spLocks noChangeArrowheads="1"/>
        </xdr:cNvSpPr>
      </xdr:nvSpPr>
      <xdr:spPr bwMode="auto">
        <a:xfrm>
          <a:off x="26670000"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40</xdr:row>
      <xdr:rowOff>0</xdr:rowOff>
    </xdr:from>
    <xdr:ext cx="95250" cy="442269"/>
    <xdr:sp macro="" textlink="">
      <xdr:nvSpPr>
        <xdr:cNvPr id="5570" name="Text Box 15">
          <a:extLst>
            <a:ext uri="{FF2B5EF4-FFF2-40B4-BE49-F238E27FC236}">
              <a16:creationId xmlns:a16="http://schemas.microsoft.com/office/drawing/2014/main" id="{00000000-0008-0000-0400-0000C2150000}"/>
            </a:ext>
          </a:extLst>
        </xdr:cNvPr>
        <xdr:cNvSpPr txBox="1">
          <a:spLocks noChangeArrowheads="1"/>
        </xdr:cNvSpPr>
      </xdr:nvSpPr>
      <xdr:spPr bwMode="auto">
        <a:xfrm>
          <a:off x="26670000"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1" name="Text Box 16">
          <a:extLst>
            <a:ext uri="{FF2B5EF4-FFF2-40B4-BE49-F238E27FC236}">
              <a16:creationId xmlns:a16="http://schemas.microsoft.com/office/drawing/2014/main" id="{00000000-0008-0000-0400-0000C3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2" name="Text Box 17">
          <a:extLst>
            <a:ext uri="{FF2B5EF4-FFF2-40B4-BE49-F238E27FC236}">
              <a16:creationId xmlns:a16="http://schemas.microsoft.com/office/drawing/2014/main" id="{00000000-0008-0000-0400-0000C4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3" name="Text Box 18">
          <a:extLst>
            <a:ext uri="{FF2B5EF4-FFF2-40B4-BE49-F238E27FC236}">
              <a16:creationId xmlns:a16="http://schemas.microsoft.com/office/drawing/2014/main" id="{00000000-0008-0000-0400-0000C5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4" name="Text Box 19">
          <a:extLst>
            <a:ext uri="{FF2B5EF4-FFF2-40B4-BE49-F238E27FC236}">
              <a16:creationId xmlns:a16="http://schemas.microsoft.com/office/drawing/2014/main" id="{00000000-0008-0000-0400-0000C6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442269"/>
    <xdr:sp macro="" textlink="">
      <xdr:nvSpPr>
        <xdr:cNvPr id="5575" name="Text Box 15">
          <a:extLst>
            <a:ext uri="{FF2B5EF4-FFF2-40B4-BE49-F238E27FC236}">
              <a16:creationId xmlns:a16="http://schemas.microsoft.com/office/drawing/2014/main" id="{00000000-0008-0000-0400-0000C7150000}"/>
            </a:ext>
          </a:extLst>
        </xdr:cNvPr>
        <xdr:cNvSpPr txBox="1">
          <a:spLocks noChangeArrowheads="1"/>
        </xdr:cNvSpPr>
      </xdr:nvSpPr>
      <xdr:spPr bwMode="auto">
        <a:xfrm>
          <a:off x="27638375"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442269"/>
    <xdr:sp macro="" textlink="">
      <xdr:nvSpPr>
        <xdr:cNvPr id="5576" name="Text Box 15">
          <a:extLst>
            <a:ext uri="{FF2B5EF4-FFF2-40B4-BE49-F238E27FC236}">
              <a16:creationId xmlns:a16="http://schemas.microsoft.com/office/drawing/2014/main" id="{00000000-0008-0000-0400-0000C8150000}"/>
            </a:ext>
          </a:extLst>
        </xdr:cNvPr>
        <xdr:cNvSpPr txBox="1">
          <a:spLocks noChangeArrowheads="1"/>
        </xdr:cNvSpPr>
      </xdr:nvSpPr>
      <xdr:spPr bwMode="auto">
        <a:xfrm>
          <a:off x="27638375"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7" name="Text Box 16">
          <a:extLst>
            <a:ext uri="{FF2B5EF4-FFF2-40B4-BE49-F238E27FC236}">
              <a16:creationId xmlns:a16="http://schemas.microsoft.com/office/drawing/2014/main" id="{00000000-0008-0000-0400-0000C9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8" name="Text Box 17">
          <a:extLst>
            <a:ext uri="{FF2B5EF4-FFF2-40B4-BE49-F238E27FC236}">
              <a16:creationId xmlns:a16="http://schemas.microsoft.com/office/drawing/2014/main" id="{00000000-0008-0000-0400-0000CA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79" name="Text Box 18">
          <a:extLst>
            <a:ext uri="{FF2B5EF4-FFF2-40B4-BE49-F238E27FC236}">
              <a16:creationId xmlns:a16="http://schemas.microsoft.com/office/drawing/2014/main" id="{00000000-0008-0000-0400-0000CB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171450"/>
    <xdr:sp macro="" textlink="">
      <xdr:nvSpPr>
        <xdr:cNvPr id="5580" name="Text Box 19">
          <a:extLst>
            <a:ext uri="{FF2B5EF4-FFF2-40B4-BE49-F238E27FC236}">
              <a16:creationId xmlns:a16="http://schemas.microsoft.com/office/drawing/2014/main" id="{00000000-0008-0000-0400-0000CC150000}"/>
            </a:ext>
          </a:extLst>
        </xdr:cNvPr>
        <xdr:cNvSpPr txBox="1">
          <a:spLocks noChangeArrowheads="1"/>
        </xdr:cNvSpPr>
      </xdr:nvSpPr>
      <xdr:spPr bwMode="auto">
        <a:xfrm>
          <a:off x="27638375" y="37798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40</xdr:row>
      <xdr:rowOff>0</xdr:rowOff>
    </xdr:from>
    <xdr:ext cx="95250" cy="442269"/>
    <xdr:sp macro="" textlink="">
      <xdr:nvSpPr>
        <xdr:cNvPr id="5581" name="Text Box 15">
          <a:extLst>
            <a:ext uri="{FF2B5EF4-FFF2-40B4-BE49-F238E27FC236}">
              <a16:creationId xmlns:a16="http://schemas.microsoft.com/office/drawing/2014/main" id="{00000000-0008-0000-0400-0000CD150000}"/>
            </a:ext>
          </a:extLst>
        </xdr:cNvPr>
        <xdr:cNvSpPr txBox="1">
          <a:spLocks noChangeArrowheads="1"/>
        </xdr:cNvSpPr>
      </xdr:nvSpPr>
      <xdr:spPr bwMode="auto">
        <a:xfrm>
          <a:off x="27638375" y="37798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582" name="Text Box 16">
          <a:extLst>
            <a:ext uri="{FF2B5EF4-FFF2-40B4-BE49-F238E27FC236}">
              <a16:creationId xmlns:a16="http://schemas.microsoft.com/office/drawing/2014/main" id="{00000000-0008-0000-0400-0000CE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583" name="Text Box 17">
          <a:extLst>
            <a:ext uri="{FF2B5EF4-FFF2-40B4-BE49-F238E27FC236}">
              <a16:creationId xmlns:a16="http://schemas.microsoft.com/office/drawing/2014/main" id="{00000000-0008-0000-0400-0000CF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584" name="Text Box 18">
          <a:extLst>
            <a:ext uri="{FF2B5EF4-FFF2-40B4-BE49-F238E27FC236}">
              <a16:creationId xmlns:a16="http://schemas.microsoft.com/office/drawing/2014/main" id="{00000000-0008-0000-0400-0000D0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585" name="Text Box 19">
          <a:extLst>
            <a:ext uri="{FF2B5EF4-FFF2-40B4-BE49-F238E27FC236}">
              <a16:creationId xmlns:a16="http://schemas.microsoft.com/office/drawing/2014/main" id="{00000000-0008-0000-0400-0000D1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5586" name="Text Box 15">
          <a:extLst>
            <a:ext uri="{FF2B5EF4-FFF2-40B4-BE49-F238E27FC236}">
              <a16:creationId xmlns:a16="http://schemas.microsoft.com/office/drawing/2014/main" id="{00000000-0008-0000-0400-0000D2150000}"/>
            </a:ext>
          </a:extLst>
        </xdr:cNvPr>
        <xdr:cNvSpPr txBox="1">
          <a:spLocks noChangeArrowheads="1"/>
        </xdr:cNvSpPr>
      </xdr:nvSpPr>
      <xdr:spPr bwMode="auto">
        <a:xfrm>
          <a:off x="26670000" y="8712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504825</xdr:rowOff>
    </xdr:from>
    <xdr:ext cx="95250" cy="442269"/>
    <xdr:sp macro="" textlink="">
      <xdr:nvSpPr>
        <xdr:cNvPr id="5587" name="Text Box 15">
          <a:extLst>
            <a:ext uri="{FF2B5EF4-FFF2-40B4-BE49-F238E27FC236}">
              <a16:creationId xmlns:a16="http://schemas.microsoft.com/office/drawing/2014/main" id="{00000000-0008-0000-0400-0000D3150000}"/>
            </a:ext>
          </a:extLst>
        </xdr:cNvPr>
        <xdr:cNvSpPr txBox="1">
          <a:spLocks noChangeArrowheads="1"/>
        </xdr:cNvSpPr>
      </xdr:nvSpPr>
      <xdr:spPr bwMode="auto">
        <a:xfrm>
          <a:off x="26670000" y="29654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88" name="Text Box 16">
          <a:extLst>
            <a:ext uri="{FF2B5EF4-FFF2-40B4-BE49-F238E27FC236}">
              <a16:creationId xmlns:a16="http://schemas.microsoft.com/office/drawing/2014/main" id="{00000000-0008-0000-0400-0000D4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89" name="Text Box 17">
          <a:extLst>
            <a:ext uri="{FF2B5EF4-FFF2-40B4-BE49-F238E27FC236}">
              <a16:creationId xmlns:a16="http://schemas.microsoft.com/office/drawing/2014/main" id="{00000000-0008-0000-0400-0000D5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0" name="Text Box 18">
          <a:extLst>
            <a:ext uri="{FF2B5EF4-FFF2-40B4-BE49-F238E27FC236}">
              <a16:creationId xmlns:a16="http://schemas.microsoft.com/office/drawing/2014/main" id="{00000000-0008-0000-0400-0000D6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1" name="Text Box 19">
          <a:extLst>
            <a:ext uri="{FF2B5EF4-FFF2-40B4-BE49-F238E27FC236}">
              <a16:creationId xmlns:a16="http://schemas.microsoft.com/office/drawing/2014/main" id="{00000000-0008-0000-0400-0000D7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5592" name="Text Box 15">
          <a:extLst>
            <a:ext uri="{FF2B5EF4-FFF2-40B4-BE49-F238E27FC236}">
              <a16:creationId xmlns:a16="http://schemas.microsoft.com/office/drawing/2014/main" id="{00000000-0008-0000-0400-0000D8150000}"/>
            </a:ext>
          </a:extLst>
        </xdr:cNvPr>
        <xdr:cNvSpPr txBox="1">
          <a:spLocks noChangeArrowheads="1"/>
        </xdr:cNvSpPr>
      </xdr:nvSpPr>
      <xdr:spPr bwMode="auto">
        <a:xfrm>
          <a:off x="26670000" y="8712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504825</xdr:rowOff>
    </xdr:from>
    <xdr:ext cx="95250" cy="442269"/>
    <xdr:sp macro="" textlink="">
      <xdr:nvSpPr>
        <xdr:cNvPr id="5593" name="Text Box 15">
          <a:extLst>
            <a:ext uri="{FF2B5EF4-FFF2-40B4-BE49-F238E27FC236}">
              <a16:creationId xmlns:a16="http://schemas.microsoft.com/office/drawing/2014/main" id="{00000000-0008-0000-0400-0000D9150000}"/>
            </a:ext>
          </a:extLst>
        </xdr:cNvPr>
        <xdr:cNvSpPr txBox="1">
          <a:spLocks noChangeArrowheads="1"/>
        </xdr:cNvSpPr>
      </xdr:nvSpPr>
      <xdr:spPr bwMode="auto">
        <a:xfrm>
          <a:off x="26670000" y="29654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4" name="Text Box 16">
          <a:extLst>
            <a:ext uri="{FF2B5EF4-FFF2-40B4-BE49-F238E27FC236}">
              <a16:creationId xmlns:a16="http://schemas.microsoft.com/office/drawing/2014/main" id="{00000000-0008-0000-0400-0000DA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5" name="Text Box 17">
          <a:extLst>
            <a:ext uri="{FF2B5EF4-FFF2-40B4-BE49-F238E27FC236}">
              <a16:creationId xmlns:a16="http://schemas.microsoft.com/office/drawing/2014/main" id="{00000000-0008-0000-0400-0000DB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6" name="Text Box 18">
          <a:extLst>
            <a:ext uri="{FF2B5EF4-FFF2-40B4-BE49-F238E27FC236}">
              <a16:creationId xmlns:a16="http://schemas.microsoft.com/office/drawing/2014/main" id="{00000000-0008-0000-0400-0000DC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7" name="Text Box 19">
          <a:extLst>
            <a:ext uri="{FF2B5EF4-FFF2-40B4-BE49-F238E27FC236}">
              <a16:creationId xmlns:a16="http://schemas.microsoft.com/office/drawing/2014/main" id="{00000000-0008-0000-0400-0000DD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504825</xdr:rowOff>
    </xdr:from>
    <xdr:ext cx="95250" cy="442269"/>
    <xdr:sp macro="" textlink="">
      <xdr:nvSpPr>
        <xdr:cNvPr id="5598" name="Text Box 15">
          <a:extLst>
            <a:ext uri="{FF2B5EF4-FFF2-40B4-BE49-F238E27FC236}">
              <a16:creationId xmlns:a16="http://schemas.microsoft.com/office/drawing/2014/main" id="{00000000-0008-0000-0400-0000DE150000}"/>
            </a:ext>
          </a:extLst>
        </xdr:cNvPr>
        <xdr:cNvSpPr txBox="1">
          <a:spLocks noChangeArrowheads="1"/>
        </xdr:cNvSpPr>
      </xdr:nvSpPr>
      <xdr:spPr bwMode="auto">
        <a:xfrm>
          <a:off x="26670000" y="29654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599" name="Text Box 16">
          <a:extLst>
            <a:ext uri="{FF2B5EF4-FFF2-40B4-BE49-F238E27FC236}">
              <a16:creationId xmlns:a16="http://schemas.microsoft.com/office/drawing/2014/main" id="{00000000-0008-0000-0400-0000DF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600" name="Text Box 17">
          <a:extLst>
            <a:ext uri="{FF2B5EF4-FFF2-40B4-BE49-F238E27FC236}">
              <a16:creationId xmlns:a16="http://schemas.microsoft.com/office/drawing/2014/main" id="{00000000-0008-0000-0400-0000E0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601" name="Text Box 18">
          <a:extLst>
            <a:ext uri="{FF2B5EF4-FFF2-40B4-BE49-F238E27FC236}">
              <a16:creationId xmlns:a16="http://schemas.microsoft.com/office/drawing/2014/main" id="{00000000-0008-0000-0400-0000E1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5602" name="Text Box 19">
          <a:extLst>
            <a:ext uri="{FF2B5EF4-FFF2-40B4-BE49-F238E27FC236}">
              <a16:creationId xmlns:a16="http://schemas.microsoft.com/office/drawing/2014/main" id="{00000000-0008-0000-0400-0000E2150000}"/>
            </a:ext>
          </a:extLst>
        </xdr:cNvPr>
        <xdr:cNvSpPr txBox="1">
          <a:spLocks noChangeArrowheads="1"/>
        </xdr:cNvSpPr>
      </xdr:nvSpPr>
      <xdr:spPr bwMode="auto">
        <a:xfrm>
          <a:off x="26670000" y="8207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603" name="Text Box 16">
          <a:extLst>
            <a:ext uri="{FF2B5EF4-FFF2-40B4-BE49-F238E27FC236}">
              <a16:creationId xmlns:a16="http://schemas.microsoft.com/office/drawing/2014/main" id="{00000000-0008-0000-0400-0000E3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604" name="Text Box 17">
          <a:extLst>
            <a:ext uri="{FF2B5EF4-FFF2-40B4-BE49-F238E27FC236}">
              <a16:creationId xmlns:a16="http://schemas.microsoft.com/office/drawing/2014/main" id="{00000000-0008-0000-0400-0000E4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605" name="Text Box 18">
          <a:extLst>
            <a:ext uri="{FF2B5EF4-FFF2-40B4-BE49-F238E27FC236}">
              <a16:creationId xmlns:a16="http://schemas.microsoft.com/office/drawing/2014/main" id="{00000000-0008-0000-0400-0000E5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36</xdr:row>
      <xdr:rowOff>0</xdr:rowOff>
    </xdr:from>
    <xdr:ext cx="95250" cy="171450"/>
    <xdr:sp macro="" textlink="">
      <xdr:nvSpPr>
        <xdr:cNvPr id="5606" name="Text Box 19">
          <a:extLst>
            <a:ext uri="{FF2B5EF4-FFF2-40B4-BE49-F238E27FC236}">
              <a16:creationId xmlns:a16="http://schemas.microsoft.com/office/drawing/2014/main" id="{00000000-0008-0000-0400-0000E6150000}"/>
            </a:ext>
          </a:extLst>
        </xdr:cNvPr>
        <xdr:cNvSpPr txBox="1">
          <a:spLocks noChangeArrowheads="1"/>
        </xdr:cNvSpPr>
      </xdr:nvSpPr>
      <xdr:spPr bwMode="auto">
        <a:xfrm>
          <a:off x="26670000" y="3238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5607" name="Text Box 15">
          <a:extLst>
            <a:ext uri="{FF2B5EF4-FFF2-40B4-BE49-F238E27FC236}">
              <a16:creationId xmlns:a16="http://schemas.microsoft.com/office/drawing/2014/main" id="{00000000-0008-0000-0400-0000E7150000}"/>
            </a:ext>
          </a:extLst>
        </xdr:cNvPr>
        <xdr:cNvSpPr txBox="1">
          <a:spLocks noChangeArrowheads="1"/>
        </xdr:cNvSpPr>
      </xdr:nvSpPr>
      <xdr:spPr bwMode="auto">
        <a:xfrm>
          <a:off x="26670000" y="8712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504825</xdr:rowOff>
    </xdr:from>
    <xdr:ext cx="95250" cy="442269"/>
    <xdr:sp macro="" textlink="">
      <xdr:nvSpPr>
        <xdr:cNvPr id="5608" name="Text Box 15">
          <a:extLst>
            <a:ext uri="{FF2B5EF4-FFF2-40B4-BE49-F238E27FC236}">
              <a16:creationId xmlns:a16="http://schemas.microsoft.com/office/drawing/2014/main" id="{00000000-0008-0000-0400-0000E8150000}"/>
            </a:ext>
          </a:extLst>
        </xdr:cNvPr>
        <xdr:cNvSpPr txBox="1">
          <a:spLocks noChangeArrowheads="1"/>
        </xdr:cNvSpPr>
      </xdr:nvSpPr>
      <xdr:spPr bwMode="auto">
        <a:xfrm>
          <a:off x="26670000" y="87122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28</xdr:col>
      <xdr:colOff>207168</xdr:colOff>
      <xdr:row>28</xdr:row>
      <xdr:rowOff>128588</xdr:rowOff>
    </xdr:from>
    <xdr:to>
      <xdr:col>33</xdr:col>
      <xdr:colOff>1475286</xdr:colOff>
      <xdr:row>65</xdr:row>
      <xdr:rowOff>74591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30</xdr:row>
      <xdr:rowOff>0</xdr:rowOff>
    </xdr:from>
    <xdr:to>
      <xdr:col>48</xdr:col>
      <xdr:colOff>238127</xdr:colOff>
      <xdr:row>65</xdr:row>
      <xdr:rowOff>24532</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twoCellAnchor>
    <xdr:from>
      <xdr:col>0</xdr:col>
      <xdr:colOff>51288</xdr:colOff>
      <xdr:row>0</xdr:row>
      <xdr:rowOff>124558</xdr:rowOff>
    </xdr:from>
    <xdr:to>
      <xdr:col>0</xdr:col>
      <xdr:colOff>753757</xdr:colOff>
      <xdr:row>3</xdr:row>
      <xdr:rowOff>141422</xdr:rowOff>
    </xdr:to>
    <xdr:pic>
      <xdr:nvPicPr>
        <xdr:cNvPr id="4" name="Imagen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88" y="124558"/>
          <a:ext cx="702469" cy="742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207168</xdr:colOff>
      <xdr:row>29</xdr:row>
      <xdr:rowOff>128588</xdr:rowOff>
    </xdr:from>
    <xdr:to>
      <xdr:col>33</xdr:col>
      <xdr:colOff>1475286</xdr:colOff>
      <xdr:row>69</xdr:row>
      <xdr:rowOff>83128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31</xdr:row>
      <xdr:rowOff>0</xdr:rowOff>
    </xdr:from>
    <xdr:to>
      <xdr:col>48</xdr:col>
      <xdr:colOff>238125</xdr:colOff>
      <xdr:row>66</xdr:row>
      <xdr:rowOff>24531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twoCellAnchor>
    <xdr:from>
      <xdr:col>0</xdr:col>
      <xdr:colOff>33131</xdr:colOff>
      <xdr:row>0</xdr:row>
      <xdr:rowOff>41413</xdr:rowOff>
    </xdr:from>
    <xdr:to>
      <xdr:col>0</xdr:col>
      <xdr:colOff>735600</xdr:colOff>
      <xdr:row>3</xdr:row>
      <xdr:rowOff>162446</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31" y="41413"/>
          <a:ext cx="702469" cy="742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299357</xdr:colOff>
      <xdr:row>0</xdr:row>
      <xdr:rowOff>163286</xdr:rowOff>
    </xdr:from>
    <xdr:to>
      <xdr:col>0</xdr:col>
      <xdr:colOff>1200833</xdr:colOff>
      <xdr:row>3</xdr:row>
      <xdr:rowOff>217715</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57" y="163286"/>
          <a:ext cx="90147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414617</xdr:colOff>
      <xdr:row>0</xdr:row>
      <xdr:rowOff>78442</xdr:rowOff>
    </xdr:from>
    <xdr:to>
      <xdr:col>0</xdr:col>
      <xdr:colOff>1316093</xdr:colOff>
      <xdr:row>3</xdr:row>
      <xdr:rowOff>224118</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617" y="78442"/>
          <a:ext cx="90147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FOMVIVIENDA%20COMPARTIDA\.DIEGO%20ALEJANDRO%20MONTOYA\Seg_%20Matriz%20Riesgos\MAPA%20DE%20CALOR%20FOMVIVIEND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ntrol%20Interno\Documents\ARCHIVOS%20FOMVIVIENDA\DOCUMENTOS%202023\Seguimientos\Seg_%20Matriz%20Riesgos\Actualizaci&#243;n%20matriz%20riesgos%202023\MAPA%20DE%20CALOR%20FOMVIVIEND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11 FORMULAS"/>
      <sheetName val="9 RIESGO DEL PROCESO"/>
    </sheetNames>
    <sheetDataSet>
      <sheetData sheetId="0"/>
      <sheetData sheetId="1"/>
      <sheetData sheetId="2"/>
      <sheetData sheetId="3"/>
      <sheetData sheetId="4"/>
      <sheetData sheetId="5"/>
      <sheetData sheetId="6"/>
      <sheetData sheetId="7"/>
      <sheetData sheetId="8">
        <row r="4">
          <cell r="E4" t="str">
            <v>Preventivo</v>
          </cell>
          <cell r="F4">
            <v>0.25</v>
          </cell>
          <cell r="H4" t="str">
            <v>Automático</v>
          </cell>
          <cell r="I4">
            <v>0.25</v>
          </cell>
          <cell r="O4" t="str">
            <v>Preventivo</v>
          </cell>
        </row>
        <row r="5">
          <cell r="E5" t="str">
            <v>Detectivo</v>
          </cell>
          <cell r="F5">
            <v>0.15</v>
          </cell>
          <cell r="H5" t="str">
            <v>Manual</v>
          </cell>
          <cell r="I5">
            <v>0.15</v>
          </cell>
          <cell r="O5" t="str">
            <v>Detectivo</v>
          </cell>
          <cell r="P5" t="str">
            <v>Probabilidad</v>
          </cell>
        </row>
        <row r="6">
          <cell r="E6" t="str">
            <v>Correctivo</v>
          </cell>
          <cell r="F6">
            <v>0.1</v>
          </cell>
          <cell r="O6" t="str">
            <v>Correctivo</v>
          </cell>
          <cell r="P6" t="str">
            <v>Impacto</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11 FORMULAS"/>
      <sheetName val="9 RIESGO DEL PROCESO"/>
    </sheetNames>
    <sheetDataSet>
      <sheetData sheetId="0" refreshError="1"/>
      <sheetData sheetId="1" refreshError="1"/>
      <sheetData sheetId="2" refreshError="1"/>
      <sheetData sheetId="3" refreshError="1">
        <row r="11">
          <cell r="I11" t="str">
            <v xml:space="preserve">                   </v>
          </cell>
          <cell r="J11" t="str">
            <v xml:space="preserve">                   </v>
          </cell>
          <cell r="K11" t="str">
            <v xml:space="preserve">                   </v>
          </cell>
          <cell r="L11" t="str">
            <v xml:space="preserve">                   </v>
          </cell>
          <cell r="M11" t="str">
            <v xml:space="preserve">                   </v>
          </cell>
        </row>
        <row r="12">
          <cell r="I12" t="str">
            <v xml:space="preserve">                   </v>
          </cell>
          <cell r="J12" t="str">
            <v xml:space="preserve">                   </v>
          </cell>
          <cell r="K12" t="str">
            <v xml:space="preserve">                   </v>
          </cell>
          <cell r="L12" t="str">
            <v xml:space="preserve">                   </v>
          </cell>
          <cell r="M12" t="str">
            <v xml:space="preserve">                   </v>
          </cell>
        </row>
        <row r="13">
          <cell r="I13" t="str">
            <v xml:space="preserve">      R7   R10 R11 R12  R14 R15 R16 R17   </v>
          </cell>
          <cell r="J13" t="str">
            <v xml:space="preserve">            R13       </v>
          </cell>
          <cell r="K13" t="str">
            <v xml:space="preserve">       R8 R9           </v>
          </cell>
          <cell r="L13" t="str">
            <v xml:space="preserve">R1 R2   R5 R6              </v>
          </cell>
          <cell r="M13" t="str">
            <v xml:space="preserve">  R3 R4                </v>
          </cell>
        </row>
        <row r="14">
          <cell r="I14" t="str">
            <v xml:space="preserve">                   </v>
          </cell>
          <cell r="J14" t="str">
            <v xml:space="preserve">                   </v>
          </cell>
          <cell r="K14" t="str">
            <v xml:space="preserve">                   </v>
          </cell>
          <cell r="L14" t="str">
            <v xml:space="preserve">                   </v>
          </cell>
          <cell r="M14" t="str">
            <v xml:space="preserve">                   </v>
          </cell>
        </row>
        <row r="15">
          <cell r="I15" t="str">
            <v xml:space="preserve">                   </v>
          </cell>
          <cell r="J15" t="str">
            <v xml:space="preserve">                   </v>
          </cell>
          <cell r="K15" t="str">
            <v xml:space="preserve">                   </v>
          </cell>
          <cell r="L15" t="str">
            <v xml:space="preserve">                   </v>
          </cell>
          <cell r="M15" t="str">
            <v xml:space="preserve">                   </v>
          </cell>
        </row>
      </sheetData>
      <sheetData sheetId="4" refreshError="1">
        <row r="14">
          <cell r="S14">
            <v>7.7759999999999996E-2</v>
          </cell>
          <cell r="T14">
            <v>0.8</v>
          </cell>
        </row>
        <row r="15">
          <cell r="S15">
            <v>0.36</v>
          </cell>
          <cell r="T15">
            <v>0.8</v>
          </cell>
        </row>
        <row r="17">
          <cell r="S17">
            <v>0.13</v>
          </cell>
          <cell r="T17">
            <v>0.8</v>
          </cell>
        </row>
        <row r="18">
          <cell r="S18">
            <v>7.8E-2</v>
          </cell>
          <cell r="T18">
            <v>0.8</v>
          </cell>
        </row>
        <row r="19">
          <cell r="S19">
            <v>0.36</v>
          </cell>
          <cell r="T19">
            <v>1</v>
          </cell>
        </row>
        <row r="20">
          <cell r="S20">
            <v>0.216</v>
          </cell>
          <cell r="T20">
            <v>1</v>
          </cell>
        </row>
        <row r="21">
          <cell r="S21">
            <v>0.108</v>
          </cell>
          <cell r="T21">
            <v>1</v>
          </cell>
        </row>
        <row r="22">
          <cell r="S22">
            <v>6.4799999999999996E-2</v>
          </cell>
          <cell r="T22">
            <v>1</v>
          </cell>
        </row>
        <row r="23">
          <cell r="S23">
            <v>0.42</v>
          </cell>
          <cell r="T23">
            <v>1</v>
          </cell>
        </row>
        <row r="24">
          <cell r="S24">
            <v>0.252</v>
          </cell>
          <cell r="T24">
            <v>1</v>
          </cell>
        </row>
        <row r="25">
          <cell r="S25">
            <v>0.126</v>
          </cell>
          <cell r="T25">
            <v>1</v>
          </cell>
        </row>
        <row r="26">
          <cell r="S26">
            <v>7.5600000000000001E-2</v>
          </cell>
          <cell r="T26">
            <v>1</v>
          </cell>
        </row>
        <row r="27">
          <cell r="S27">
            <v>0.36</v>
          </cell>
          <cell r="T27">
            <v>0.8</v>
          </cell>
        </row>
      </sheetData>
      <sheetData sheetId="5" refreshError="1">
        <row r="11">
          <cell r="C11">
            <v>7.7759999999999996E-2</v>
          </cell>
          <cell r="D11">
            <v>0.8</v>
          </cell>
          <cell r="E11" t="str">
            <v>Muy Baja</v>
          </cell>
          <cell r="F11" t="str">
            <v>Mayor</v>
          </cell>
          <cell r="G11" t="str">
            <v>Alto</v>
          </cell>
        </row>
        <row r="12">
          <cell r="C12">
            <v>7.8E-2</v>
          </cell>
          <cell r="D12">
            <v>0.8</v>
          </cell>
          <cell r="E12" t="str">
            <v>Muy Baja</v>
          </cell>
          <cell r="F12" t="str">
            <v>Mayor</v>
          </cell>
          <cell r="G12" t="str">
            <v>Alto</v>
          </cell>
        </row>
        <row r="13">
          <cell r="C13">
            <v>6.4799999999999996E-2</v>
          </cell>
          <cell r="D13">
            <v>1</v>
          </cell>
          <cell r="E13" t="str">
            <v>Muy Baja</v>
          </cell>
          <cell r="F13" t="str">
            <v>Catastrófico</v>
          </cell>
          <cell r="G13" t="str">
            <v>Extremo</v>
          </cell>
        </row>
        <row r="14">
          <cell r="C14">
            <v>7.5600000000000001E-2</v>
          </cell>
          <cell r="D14">
            <v>1</v>
          </cell>
          <cell r="E14" t="str">
            <v>Muy Baja</v>
          </cell>
          <cell r="F14" t="str">
            <v>Catastrófico</v>
          </cell>
          <cell r="G14" t="str">
            <v>Extremo</v>
          </cell>
        </row>
        <row r="15">
          <cell r="C15">
            <v>6.4799999999999996E-2</v>
          </cell>
          <cell r="D15">
            <v>0.8</v>
          </cell>
          <cell r="E15" t="str">
            <v>Muy Baja</v>
          </cell>
          <cell r="F15" t="str">
            <v>Mayor</v>
          </cell>
          <cell r="G15" t="str">
            <v>Alto</v>
          </cell>
        </row>
        <row r="16">
          <cell r="C16">
            <v>0.12959999999999999</v>
          </cell>
          <cell r="D16">
            <v>0.60000000000000009</v>
          </cell>
          <cell r="E16" t="str">
            <v>Muy Baja</v>
          </cell>
          <cell r="F16" t="str">
            <v>Moderado</v>
          </cell>
          <cell r="G16" t="str">
            <v>Moderado</v>
          </cell>
        </row>
        <row r="17">
          <cell r="C17">
            <v>0.216</v>
          </cell>
          <cell r="D17">
            <v>0.2</v>
          </cell>
          <cell r="E17" t="str">
            <v>Baja</v>
          </cell>
          <cell r="F17" t="str">
            <v>Leve</v>
          </cell>
          <cell r="G17" t="str">
            <v>Bajo</v>
          </cell>
        </row>
        <row r="18">
          <cell r="C18">
            <v>9.0719999999999995E-2</v>
          </cell>
          <cell r="D18">
            <v>0.6</v>
          </cell>
          <cell r="E18" t="str">
            <v>Muy Baja</v>
          </cell>
          <cell r="F18" t="str">
            <v>Moderado</v>
          </cell>
          <cell r="G18" t="str">
            <v>Moderado</v>
          </cell>
        </row>
        <row r="19">
          <cell r="C19">
            <v>9.0719999999999995E-2</v>
          </cell>
          <cell r="D19">
            <v>0.6</v>
          </cell>
          <cell r="E19" t="str">
            <v>Muy Baja</v>
          </cell>
          <cell r="F19" t="str">
            <v>Moderado</v>
          </cell>
          <cell r="G19" t="str">
            <v>Moderado</v>
          </cell>
        </row>
        <row r="20">
          <cell r="C20">
            <v>7.4999999999999997E-2</v>
          </cell>
          <cell r="D20">
            <v>0.15000000000000002</v>
          </cell>
          <cell r="E20" t="str">
            <v>Muy Baja</v>
          </cell>
          <cell r="F20" t="str">
            <v>Leve</v>
          </cell>
          <cell r="G20" t="str">
            <v>Bajo</v>
          </cell>
        </row>
        <row r="21">
          <cell r="C21">
            <v>0.108</v>
          </cell>
          <cell r="D21">
            <v>0.2</v>
          </cell>
          <cell r="E21" t="str">
            <v>Muy Baja</v>
          </cell>
          <cell r="F21" t="str">
            <v>Leve</v>
          </cell>
          <cell r="G21" t="str">
            <v>Bajo</v>
          </cell>
        </row>
        <row r="22">
          <cell r="C22">
            <v>0.216</v>
          </cell>
          <cell r="D22">
            <v>0.15000000000000002</v>
          </cell>
          <cell r="E22" t="str">
            <v>Baja</v>
          </cell>
          <cell r="F22" t="str">
            <v>Leve</v>
          </cell>
          <cell r="G22" t="str">
            <v>Bajo</v>
          </cell>
        </row>
        <row r="23">
          <cell r="C23">
            <v>5.3999999999999999E-2</v>
          </cell>
          <cell r="D23">
            <v>0.4</v>
          </cell>
          <cell r="E23" t="str">
            <v>Muy Baja</v>
          </cell>
          <cell r="F23" t="str">
            <v>Menor</v>
          </cell>
          <cell r="G23" t="str">
            <v>Bajo</v>
          </cell>
        </row>
        <row r="24">
          <cell r="C24">
            <v>0.108</v>
          </cell>
          <cell r="D24">
            <v>0.2</v>
          </cell>
          <cell r="E24" t="str">
            <v>Muy Baja</v>
          </cell>
          <cell r="F24" t="str">
            <v>Leve</v>
          </cell>
          <cell r="G24" t="str">
            <v>Bajo</v>
          </cell>
        </row>
        <row r="25">
          <cell r="C25">
            <v>7.5600000000000001E-2</v>
          </cell>
          <cell r="D25">
            <v>0.2</v>
          </cell>
          <cell r="E25" t="str">
            <v>Muy Baja</v>
          </cell>
          <cell r="F25" t="str">
            <v>Leve</v>
          </cell>
          <cell r="G25" t="str">
            <v>Bajo</v>
          </cell>
        </row>
        <row r="26">
          <cell r="C26">
            <v>0.108</v>
          </cell>
          <cell r="D26">
            <v>0.2</v>
          </cell>
          <cell r="E26" t="str">
            <v>Muy Baja</v>
          </cell>
          <cell r="F26" t="str">
            <v>Leve</v>
          </cell>
          <cell r="G26" t="str">
            <v>Bajo</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16"/>
  <sheetViews>
    <sheetView topLeftCell="B37" zoomScale="90" zoomScaleNormal="90" workbookViewId="0">
      <selection activeCell="E30" sqref="E30:F30"/>
    </sheetView>
  </sheetViews>
  <sheetFormatPr baseColWidth="10" defaultColWidth="11.42578125" defaultRowHeight="15" x14ac:dyDescent="0.25"/>
  <cols>
    <col min="1" max="1" width="2.85546875" style="220" customWidth="1" collapsed="1"/>
    <col min="2" max="3" width="24.7109375" style="220" customWidth="1" collapsed="1"/>
    <col min="4" max="4" width="16" style="220" customWidth="1" collapsed="1"/>
    <col min="5" max="5" width="24.7109375" style="220" customWidth="1" collapsed="1"/>
    <col min="6" max="6" width="27.7109375" style="220" customWidth="1" collapsed="1"/>
    <col min="7" max="8" width="24.7109375" style="220" customWidth="1" collapsed="1"/>
    <col min="9" max="16384" width="11.42578125" style="220" collapsed="1"/>
  </cols>
  <sheetData>
    <row r="1" spans="2:8" ht="15.75" thickBot="1" x14ac:dyDescent="0.3"/>
    <row r="2" spans="2:8" ht="18" x14ac:dyDescent="0.25">
      <c r="B2" s="335" t="s">
        <v>171</v>
      </c>
      <c r="C2" s="336"/>
      <c r="D2" s="336"/>
      <c r="E2" s="336"/>
      <c r="F2" s="336"/>
      <c r="G2" s="336"/>
      <c r="H2" s="337"/>
    </row>
    <row r="3" spans="2:8" x14ac:dyDescent="0.25">
      <c r="B3" s="221"/>
      <c r="C3" s="222"/>
      <c r="D3" s="222"/>
      <c r="E3" s="222"/>
      <c r="F3" s="222"/>
      <c r="G3" s="222"/>
      <c r="H3" s="223"/>
    </row>
    <row r="4" spans="2:8" ht="47.25" customHeight="1" x14ac:dyDescent="0.25">
      <c r="B4" s="338" t="s">
        <v>181</v>
      </c>
      <c r="C4" s="339"/>
      <c r="D4" s="339"/>
      <c r="E4" s="339"/>
      <c r="F4" s="339"/>
      <c r="G4" s="339"/>
      <c r="H4" s="340"/>
    </row>
    <row r="5" spans="2:8" ht="47.25" customHeight="1" x14ac:dyDescent="0.25">
      <c r="B5" s="341"/>
      <c r="C5" s="342"/>
      <c r="D5" s="342"/>
      <c r="E5" s="342"/>
      <c r="F5" s="342"/>
      <c r="G5" s="342"/>
      <c r="H5" s="343"/>
    </row>
    <row r="6" spans="2:8" ht="16.5" x14ac:dyDescent="0.25">
      <c r="B6" s="325" t="s">
        <v>172</v>
      </c>
      <c r="C6" s="344"/>
      <c r="D6" s="344"/>
      <c r="E6" s="344"/>
      <c r="F6" s="344"/>
      <c r="G6" s="344"/>
      <c r="H6" s="345"/>
    </row>
    <row r="7" spans="2:8" ht="72" customHeight="1" x14ac:dyDescent="0.25">
      <c r="B7" s="346" t="s">
        <v>182</v>
      </c>
      <c r="C7" s="347"/>
      <c r="D7" s="347"/>
      <c r="E7" s="347"/>
      <c r="F7" s="347"/>
      <c r="G7" s="347"/>
      <c r="H7" s="348"/>
    </row>
    <row r="8" spans="2:8" ht="16.5" x14ac:dyDescent="0.25">
      <c r="B8" s="200"/>
      <c r="C8" s="201"/>
      <c r="D8" s="201"/>
      <c r="E8" s="201"/>
      <c r="F8" s="201"/>
      <c r="G8" s="201"/>
      <c r="H8" s="202"/>
    </row>
    <row r="9" spans="2:8" ht="20.45" customHeight="1" x14ac:dyDescent="0.25">
      <c r="B9" s="350" t="s">
        <v>197</v>
      </c>
      <c r="C9" s="351"/>
      <c r="D9" s="351"/>
      <c r="E9" s="351"/>
      <c r="F9" s="351"/>
      <c r="G9" s="351"/>
      <c r="H9" s="352"/>
    </row>
    <row r="10" spans="2:8" ht="16.5" x14ac:dyDescent="0.25">
      <c r="B10" s="206"/>
      <c r="C10" s="207"/>
      <c r="D10" s="207"/>
      <c r="E10" s="207"/>
      <c r="F10" s="207"/>
      <c r="G10" s="207"/>
      <c r="H10" s="208"/>
    </row>
    <row r="11" spans="2:8" ht="20.45" customHeight="1" x14ac:dyDescent="0.25">
      <c r="B11" s="353" t="s">
        <v>198</v>
      </c>
      <c r="C11" s="354"/>
      <c r="D11" s="354"/>
      <c r="E11" s="354"/>
      <c r="F11" s="354"/>
      <c r="G11" s="354"/>
      <c r="H11" s="355"/>
    </row>
    <row r="12" spans="2:8" s="245" customFormat="1" ht="20.45" customHeight="1" x14ac:dyDescent="0.25">
      <c r="B12" s="242"/>
      <c r="C12" s="243"/>
      <c r="D12" s="243"/>
      <c r="E12" s="243"/>
      <c r="F12" s="243"/>
      <c r="G12" s="243"/>
      <c r="H12" s="244"/>
    </row>
    <row r="13" spans="2:8" ht="20.45" customHeight="1" x14ac:dyDescent="0.25">
      <c r="B13" s="325" t="s">
        <v>195</v>
      </c>
      <c r="C13" s="326"/>
      <c r="D13" s="326"/>
      <c r="E13" s="326"/>
      <c r="F13" s="326"/>
      <c r="G13" s="326"/>
      <c r="H13" s="327"/>
    </row>
    <row r="14" spans="2:8" ht="9" customHeight="1" x14ac:dyDescent="0.25">
      <c r="B14" s="325"/>
      <c r="C14" s="326"/>
      <c r="D14" s="326"/>
      <c r="E14" s="326"/>
      <c r="F14" s="326"/>
      <c r="G14" s="326"/>
      <c r="H14" s="327"/>
    </row>
    <row r="15" spans="2:8" ht="16.5" x14ac:dyDescent="0.25">
      <c r="B15" s="325" t="s">
        <v>194</v>
      </c>
      <c r="C15" s="326"/>
      <c r="D15" s="326"/>
      <c r="E15" s="326"/>
      <c r="F15" s="326"/>
      <c r="G15" s="326"/>
      <c r="H15" s="327"/>
    </row>
    <row r="16" spans="2:8" ht="16.5" x14ac:dyDescent="0.25">
      <c r="B16" s="203"/>
      <c r="C16" s="204"/>
      <c r="D16" s="204"/>
      <c r="E16" s="204"/>
      <c r="F16" s="204"/>
      <c r="G16" s="204"/>
      <c r="H16" s="205"/>
    </row>
    <row r="17" spans="2:8" ht="18.600000000000001" customHeight="1" x14ac:dyDescent="0.25">
      <c r="B17" s="325" t="s">
        <v>196</v>
      </c>
      <c r="C17" s="326"/>
      <c r="D17" s="326"/>
      <c r="E17" s="326"/>
      <c r="F17" s="326"/>
      <c r="G17" s="326"/>
      <c r="H17" s="327"/>
    </row>
    <row r="18" spans="2:8" ht="18.600000000000001" customHeight="1" x14ac:dyDescent="0.25">
      <c r="B18" s="203"/>
      <c r="C18" s="204"/>
      <c r="D18" s="204"/>
      <c r="E18" s="204"/>
      <c r="F18" s="204"/>
      <c r="G18" s="204"/>
      <c r="H18" s="205"/>
    </row>
    <row r="19" spans="2:8" ht="18.600000000000001" customHeight="1" x14ac:dyDescent="0.25">
      <c r="B19" s="325" t="s">
        <v>199</v>
      </c>
      <c r="C19" s="326"/>
      <c r="D19" s="326"/>
      <c r="E19" s="326"/>
      <c r="F19" s="326"/>
      <c r="G19" s="326"/>
      <c r="H19" s="327"/>
    </row>
    <row r="20" spans="2:8" ht="18.600000000000001" customHeight="1" thickBot="1" x14ac:dyDescent="0.3">
      <c r="B20" s="170"/>
      <c r="C20" s="209"/>
      <c r="D20" s="209"/>
      <c r="E20" s="209"/>
      <c r="F20" s="209"/>
      <c r="G20" s="209"/>
      <c r="H20" s="210"/>
    </row>
    <row r="21" spans="2:8" ht="15.75" thickTop="1" x14ac:dyDescent="0.25">
      <c r="B21" s="224"/>
      <c r="C21" s="316" t="s">
        <v>173</v>
      </c>
      <c r="D21" s="317"/>
      <c r="E21" s="320" t="s">
        <v>174</v>
      </c>
      <c r="F21" s="321"/>
      <c r="G21" s="229"/>
      <c r="H21" s="225"/>
    </row>
    <row r="22" spans="2:8" ht="35.25" customHeight="1" x14ac:dyDescent="0.25">
      <c r="B22" s="224"/>
      <c r="C22" s="311" t="s">
        <v>175</v>
      </c>
      <c r="D22" s="311"/>
      <c r="E22" s="310" t="s">
        <v>176</v>
      </c>
      <c r="F22" s="310"/>
      <c r="G22" s="229"/>
      <c r="H22" s="225"/>
    </row>
    <row r="23" spans="2:8" ht="17.25" customHeight="1" x14ac:dyDescent="0.25">
      <c r="B23" s="224"/>
      <c r="C23" s="311" t="s">
        <v>206</v>
      </c>
      <c r="D23" s="311"/>
      <c r="E23" s="310" t="s">
        <v>177</v>
      </c>
      <c r="F23" s="310"/>
      <c r="G23" s="229"/>
      <c r="H23" s="225"/>
    </row>
    <row r="24" spans="2:8" ht="69.75" customHeight="1" x14ac:dyDescent="0.25">
      <c r="B24" s="224"/>
      <c r="C24" s="311" t="s">
        <v>208</v>
      </c>
      <c r="D24" s="311"/>
      <c r="E24" s="310" t="s">
        <v>178</v>
      </c>
      <c r="F24" s="310"/>
      <c r="G24" s="229"/>
      <c r="H24" s="225"/>
    </row>
    <row r="25" spans="2:8" ht="69.75" customHeight="1" x14ac:dyDescent="0.25">
      <c r="B25" s="224"/>
      <c r="C25" s="312" t="s">
        <v>69</v>
      </c>
      <c r="D25" s="312"/>
      <c r="E25" s="310" t="s">
        <v>219</v>
      </c>
      <c r="F25" s="310"/>
      <c r="G25" s="229"/>
      <c r="H25" s="225"/>
    </row>
    <row r="26" spans="2:8" ht="69.75" customHeight="1" x14ac:dyDescent="0.25">
      <c r="B26" s="224"/>
      <c r="C26" s="312" t="s">
        <v>209</v>
      </c>
      <c r="D26" s="312"/>
      <c r="E26" s="310" t="s">
        <v>210</v>
      </c>
      <c r="F26" s="310"/>
      <c r="G26" s="229"/>
      <c r="H26" s="225"/>
    </row>
    <row r="27" spans="2:8" ht="60.75" customHeight="1" x14ac:dyDescent="0.25">
      <c r="B27" s="224"/>
      <c r="C27" s="312" t="s">
        <v>211</v>
      </c>
      <c r="D27" s="312"/>
      <c r="E27" s="310" t="s">
        <v>212</v>
      </c>
      <c r="F27" s="310"/>
      <c r="G27" s="229"/>
      <c r="H27" s="225"/>
    </row>
    <row r="28" spans="2:8" ht="104.25" customHeight="1" x14ac:dyDescent="0.25">
      <c r="B28" s="224"/>
      <c r="C28" s="312" t="s">
        <v>41</v>
      </c>
      <c r="D28" s="312"/>
      <c r="E28" s="310" t="s">
        <v>213</v>
      </c>
      <c r="F28" s="310"/>
      <c r="G28" s="229"/>
      <c r="H28" s="225"/>
    </row>
    <row r="29" spans="2:8" ht="126.75" customHeight="1" x14ac:dyDescent="0.25">
      <c r="B29" s="224"/>
      <c r="C29" s="312" t="s">
        <v>214</v>
      </c>
      <c r="D29" s="312"/>
      <c r="E29" s="310" t="s">
        <v>215</v>
      </c>
      <c r="F29" s="310"/>
      <c r="G29" s="229"/>
      <c r="H29" s="225"/>
    </row>
    <row r="30" spans="2:8" ht="69.75" customHeight="1" x14ac:dyDescent="0.25">
      <c r="B30" s="224"/>
      <c r="C30" s="312" t="s">
        <v>216</v>
      </c>
      <c r="D30" s="312"/>
      <c r="E30" s="310" t="s">
        <v>217</v>
      </c>
      <c r="F30" s="310"/>
      <c r="G30" s="229"/>
      <c r="H30" s="225"/>
    </row>
    <row r="31" spans="2:8" ht="69.75" customHeight="1" x14ac:dyDescent="0.25">
      <c r="B31" s="224"/>
      <c r="C31" s="312" t="s">
        <v>155</v>
      </c>
      <c r="D31" s="312"/>
      <c r="E31" s="310" t="s">
        <v>218</v>
      </c>
      <c r="F31" s="310"/>
      <c r="G31" s="229"/>
      <c r="H31" s="225"/>
    </row>
    <row r="32" spans="2:8" x14ac:dyDescent="0.25">
      <c r="B32" s="224"/>
      <c r="C32" s="214"/>
      <c r="D32" s="214"/>
      <c r="E32" s="215"/>
      <c r="F32" s="215"/>
      <c r="G32" s="229"/>
      <c r="H32" s="225"/>
    </row>
    <row r="33" spans="2:8" ht="16.5" x14ac:dyDescent="0.25">
      <c r="B33" s="325" t="s">
        <v>220</v>
      </c>
      <c r="C33" s="326"/>
      <c r="D33" s="326"/>
      <c r="E33" s="326"/>
      <c r="F33" s="326"/>
      <c r="G33" s="326"/>
      <c r="H33" s="327"/>
    </row>
    <row r="34" spans="2:8" ht="14.45" customHeight="1" thickBot="1" x14ac:dyDescent="0.3">
      <c r="B34" s="230"/>
      <c r="C34" s="219"/>
      <c r="D34" s="219"/>
      <c r="E34" s="219"/>
      <c r="F34" s="219"/>
      <c r="G34" s="219"/>
      <c r="H34" s="231"/>
    </row>
    <row r="35" spans="2:8" ht="14.45" customHeight="1" thickTop="1" x14ac:dyDescent="0.25">
      <c r="B35" s="230"/>
      <c r="C35" s="316" t="s">
        <v>173</v>
      </c>
      <c r="D35" s="317"/>
      <c r="E35" s="318" t="s">
        <v>174</v>
      </c>
      <c r="F35" s="319"/>
      <c r="G35" s="219"/>
      <c r="H35" s="231"/>
    </row>
    <row r="36" spans="2:8" ht="90" customHeight="1" x14ac:dyDescent="0.25">
      <c r="B36" s="230"/>
      <c r="C36" s="312" t="s">
        <v>188</v>
      </c>
      <c r="D36" s="312"/>
      <c r="E36" s="310" t="s">
        <v>221</v>
      </c>
      <c r="F36" s="310"/>
      <c r="G36" s="219"/>
      <c r="H36" s="231"/>
    </row>
    <row r="37" spans="2:8" ht="53.45" customHeight="1" x14ac:dyDescent="0.25">
      <c r="B37" s="230"/>
      <c r="C37" s="312" t="s">
        <v>160</v>
      </c>
      <c r="D37" s="312"/>
      <c r="E37" s="310" t="s">
        <v>246</v>
      </c>
      <c r="F37" s="310"/>
      <c r="G37" s="219"/>
      <c r="H37" s="231"/>
    </row>
    <row r="38" spans="2:8" ht="54" customHeight="1" x14ac:dyDescent="0.25">
      <c r="B38" s="230"/>
      <c r="C38" s="312" t="s">
        <v>55</v>
      </c>
      <c r="D38" s="312"/>
      <c r="E38" s="310" t="s">
        <v>247</v>
      </c>
      <c r="F38" s="310"/>
      <c r="G38" s="219"/>
      <c r="H38" s="231"/>
    </row>
    <row r="39" spans="2:8" ht="32.450000000000003" customHeight="1" x14ac:dyDescent="0.25">
      <c r="B39" s="230"/>
      <c r="C39" s="312" t="s">
        <v>222</v>
      </c>
      <c r="D39" s="312"/>
      <c r="E39" s="310" t="s">
        <v>223</v>
      </c>
      <c r="F39" s="310"/>
      <c r="G39" s="219"/>
      <c r="H39" s="231"/>
    </row>
    <row r="40" spans="2:8" ht="16.5" x14ac:dyDescent="0.25">
      <c r="B40" s="230"/>
      <c r="C40" s="219"/>
      <c r="D40" s="219"/>
      <c r="E40" s="219"/>
      <c r="F40" s="219"/>
      <c r="G40" s="219"/>
      <c r="H40" s="231"/>
    </row>
    <row r="41" spans="2:8" ht="18.600000000000001" customHeight="1" x14ac:dyDescent="0.25">
      <c r="B41" s="328" t="s">
        <v>204</v>
      </c>
      <c r="C41" s="329"/>
      <c r="D41" s="329"/>
      <c r="E41" s="329"/>
      <c r="F41" s="329"/>
      <c r="G41" s="329"/>
      <c r="H41" s="330"/>
    </row>
    <row r="42" spans="2:8" ht="18.600000000000001" customHeight="1" x14ac:dyDescent="0.25">
      <c r="B42" s="216"/>
      <c r="C42" s="217"/>
      <c r="D42" s="217"/>
      <c r="E42" s="217"/>
      <c r="F42" s="217"/>
      <c r="G42" s="217"/>
      <c r="H42" s="218"/>
    </row>
    <row r="43" spans="2:8" ht="18.600000000000001" customHeight="1" x14ac:dyDescent="0.25">
      <c r="B43" s="325" t="s">
        <v>200</v>
      </c>
      <c r="C43" s="326"/>
      <c r="D43" s="326"/>
      <c r="E43" s="326"/>
      <c r="F43" s="326"/>
      <c r="G43" s="326"/>
      <c r="H43" s="327"/>
    </row>
    <row r="44" spans="2:8" ht="18.600000000000001" customHeight="1" thickBot="1" x14ac:dyDescent="0.3">
      <c r="B44" s="170"/>
      <c r="C44" s="209"/>
      <c r="D44" s="209"/>
      <c r="E44" s="209"/>
      <c r="F44" s="209"/>
      <c r="G44" s="209"/>
      <c r="H44" s="210"/>
    </row>
    <row r="45" spans="2:8" ht="18.600000000000001" customHeight="1" thickTop="1" x14ac:dyDescent="0.25">
      <c r="B45" s="170"/>
      <c r="C45" s="316" t="s">
        <v>173</v>
      </c>
      <c r="D45" s="317"/>
      <c r="E45" s="318" t="s">
        <v>174</v>
      </c>
      <c r="F45" s="319"/>
      <c r="G45" s="209"/>
      <c r="H45" s="210"/>
    </row>
    <row r="46" spans="2:8" ht="53.1" customHeight="1" x14ac:dyDescent="0.25">
      <c r="B46" s="170"/>
      <c r="C46" s="312" t="s">
        <v>163</v>
      </c>
      <c r="D46" s="312"/>
      <c r="E46" s="310" t="s">
        <v>179</v>
      </c>
      <c r="F46" s="310"/>
      <c r="G46" s="209"/>
      <c r="H46" s="210"/>
    </row>
    <row r="47" spans="2:8" ht="54" customHeight="1" x14ac:dyDescent="0.25">
      <c r="B47" s="170"/>
      <c r="C47" s="312" t="s">
        <v>81</v>
      </c>
      <c r="D47" s="312"/>
      <c r="E47" s="310" t="s">
        <v>224</v>
      </c>
      <c r="F47" s="310"/>
      <c r="G47" s="209"/>
      <c r="H47" s="210"/>
    </row>
    <row r="48" spans="2:8" ht="51.95" customHeight="1" x14ac:dyDescent="0.25">
      <c r="B48" s="170"/>
      <c r="C48" s="312" t="s">
        <v>82</v>
      </c>
      <c r="D48" s="312"/>
      <c r="E48" s="310" t="s">
        <v>226</v>
      </c>
      <c r="F48" s="310"/>
      <c r="G48" s="209"/>
      <c r="H48" s="210"/>
    </row>
    <row r="49" spans="2:8" ht="53.45" customHeight="1" x14ac:dyDescent="0.25">
      <c r="B49" s="170"/>
      <c r="C49" s="312" t="s">
        <v>104</v>
      </c>
      <c r="D49" s="312"/>
      <c r="E49" s="310" t="s">
        <v>226</v>
      </c>
      <c r="F49" s="310"/>
      <c r="G49" s="209"/>
      <c r="H49" s="210"/>
    </row>
    <row r="50" spans="2:8" ht="48.6" customHeight="1" x14ac:dyDescent="0.25">
      <c r="B50" s="170"/>
      <c r="C50" s="312" t="s">
        <v>83</v>
      </c>
      <c r="D50" s="312"/>
      <c r="E50" s="310" t="s">
        <v>227</v>
      </c>
      <c r="F50" s="310"/>
      <c r="G50" s="209"/>
      <c r="H50" s="210"/>
    </row>
    <row r="51" spans="2:8" ht="49.5" customHeight="1" x14ac:dyDescent="0.25">
      <c r="B51" s="170"/>
      <c r="C51" s="312" t="s">
        <v>84</v>
      </c>
      <c r="D51" s="312"/>
      <c r="E51" s="310" t="s">
        <v>225</v>
      </c>
      <c r="F51" s="310"/>
      <c r="G51" s="209"/>
      <c r="H51" s="210"/>
    </row>
    <row r="52" spans="2:8" ht="57" customHeight="1" x14ac:dyDescent="0.25">
      <c r="B52" s="170"/>
      <c r="C52" s="312" t="s">
        <v>100</v>
      </c>
      <c r="D52" s="312"/>
      <c r="E52" s="310" t="s">
        <v>230</v>
      </c>
      <c r="F52" s="310"/>
      <c r="G52" s="209"/>
      <c r="H52" s="210"/>
    </row>
    <row r="53" spans="2:8" ht="36" customHeight="1" x14ac:dyDescent="0.25">
      <c r="B53" s="170"/>
      <c r="C53" s="312" t="s">
        <v>103</v>
      </c>
      <c r="D53" s="312"/>
      <c r="E53" s="310" t="s">
        <v>228</v>
      </c>
      <c r="F53" s="310"/>
      <c r="G53" s="209"/>
      <c r="H53" s="210"/>
    </row>
    <row r="54" spans="2:8" ht="39.950000000000003" customHeight="1" x14ac:dyDescent="0.25">
      <c r="B54" s="170"/>
      <c r="C54" s="312" t="s">
        <v>107</v>
      </c>
      <c r="D54" s="312"/>
      <c r="E54" s="310" t="s">
        <v>229</v>
      </c>
      <c r="F54" s="310"/>
      <c r="G54" s="209"/>
      <c r="H54" s="210"/>
    </row>
    <row r="55" spans="2:8" ht="29.45" customHeight="1" x14ac:dyDescent="0.25">
      <c r="B55" s="170"/>
      <c r="C55" s="312" t="s">
        <v>10</v>
      </c>
      <c r="D55" s="312"/>
      <c r="E55" s="310" t="s">
        <v>191</v>
      </c>
      <c r="F55" s="310"/>
      <c r="G55" s="209"/>
      <c r="H55" s="210"/>
    </row>
    <row r="56" spans="2:8" ht="18.600000000000001" customHeight="1" x14ac:dyDescent="0.25">
      <c r="B56" s="170"/>
      <c r="C56" s="209"/>
      <c r="D56" s="209"/>
      <c r="E56" s="209"/>
      <c r="F56" s="209"/>
      <c r="G56" s="209"/>
      <c r="H56" s="210"/>
    </row>
    <row r="57" spans="2:8" ht="18.600000000000001" customHeight="1" x14ac:dyDescent="0.25">
      <c r="B57" s="322" t="s">
        <v>203</v>
      </c>
      <c r="C57" s="323"/>
      <c r="D57" s="323"/>
      <c r="E57" s="323"/>
      <c r="F57" s="323"/>
      <c r="G57" s="323"/>
      <c r="H57" s="324"/>
    </row>
    <row r="58" spans="2:8" ht="18.600000000000001" customHeight="1" x14ac:dyDescent="0.25">
      <c r="B58" s="170"/>
      <c r="C58" s="209"/>
      <c r="D58" s="209"/>
      <c r="E58" s="209"/>
      <c r="F58" s="209"/>
      <c r="G58" s="209"/>
      <c r="H58" s="210"/>
    </row>
    <row r="59" spans="2:8" ht="18.600000000000001" customHeight="1" x14ac:dyDescent="0.25">
      <c r="B59" s="313" t="s">
        <v>201</v>
      </c>
      <c r="C59" s="314"/>
      <c r="D59" s="314"/>
      <c r="E59" s="314"/>
      <c r="F59" s="314"/>
      <c r="G59" s="314"/>
      <c r="H59" s="315"/>
    </row>
    <row r="60" spans="2:8" ht="18.600000000000001" customHeight="1" x14ac:dyDescent="0.25">
      <c r="B60" s="203"/>
      <c r="C60" s="204"/>
      <c r="D60" s="204"/>
      <c r="E60" s="204"/>
      <c r="F60" s="204"/>
      <c r="G60" s="204"/>
      <c r="H60" s="205"/>
    </row>
    <row r="61" spans="2:8" ht="30" customHeight="1" x14ac:dyDescent="0.25">
      <c r="B61" s="325" t="s">
        <v>202</v>
      </c>
      <c r="C61" s="326"/>
      <c r="D61" s="326"/>
      <c r="E61" s="326"/>
      <c r="F61" s="326"/>
      <c r="G61" s="326"/>
      <c r="H61" s="327"/>
    </row>
    <row r="62" spans="2:8" ht="17.25" thickBot="1" x14ac:dyDescent="0.3">
      <c r="B62" s="170"/>
      <c r="C62" s="209"/>
      <c r="D62" s="209"/>
      <c r="E62" s="209"/>
      <c r="F62" s="209"/>
      <c r="G62" s="209"/>
      <c r="H62" s="210"/>
    </row>
    <row r="63" spans="2:8" ht="30" customHeight="1" thickTop="1" x14ac:dyDescent="0.25">
      <c r="B63" s="170"/>
      <c r="C63" s="316" t="s">
        <v>173</v>
      </c>
      <c r="D63" s="317"/>
      <c r="E63" s="318" t="s">
        <v>174</v>
      </c>
      <c r="F63" s="319"/>
      <c r="G63" s="209"/>
      <c r="H63" s="210"/>
    </row>
    <row r="64" spans="2:8" ht="30" customHeight="1" x14ac:dyDescent="0.25">
      <c r="B64" s="170"/>
      <c r="C64" s="312" t="s">
        <v>114</v>
      </c>
      <c r="D64" s="312"/>
      <c r="E64" s="310" t="s">
        <v>231</v>
      </c>
      <c r="F64" s="310"/>
      <c r="G64" s="209"/>
      <c r="H64" s="210"/>
    </row>
    <row r="65" spans="2:8" ht="44.45" customHeight="1" x14ac:dyDescent="0.25">
      <c r="B65" s="170"/>
      <c r="C65" s="312" t="s">
        <v>115</v>
      </c>
      <c r="D65" s="312"/>
      <c r="E65" s="310" t="s">
        <v>232</v>
      </c>
      <c r="F65" s="310"/>
      <c r="G65" s="209"/>
      <c r="H65" s="210"/>
    </row>
    <row r="66" spans="2:8" ht="51" customHeight="1" x14ac:dyDescent="0.25">
      <c r="B66" s="170"/>
      <c r="C66" s="312" t="s">
        <v>166</v>
      </c>
      <c r="D66" s="312"/>
      <c r="E66" s="310" t="s">
        <v>233</v>
      </c>
      <c r="F66" s="310"/>
      <c r="G66" s="209"/>
      <c r="H66" s="210"/>
    </row>
    <row r="67" spans="2:8" ht="84.75" customHeight="1" x14ac:dyDescent="0.25">
      <c r="B67" s="170"/>
      <c r="C67" s="312" t="s">
        <v>234</v>
      </c>
      <c r="D67" s="312"/>
      <c r="E67" s="310" t="s">
        <v>180</v>
      </c>
      <c r="F67" s="310"/>
      <c r="G67" s="209"/>
      <c r="H67" s="210"/>
    </row>
    <row r="68" spans="2:8" ht="15.75" customHeight="1" x14ac:dyDescent="0.25">
      <c r="B68" s="170"/>
      <c r="C68" s="312" t="s">
        <v>138</v>
      </c>
      <c r="D68" s="312"/>
      <c r="E68" s="310" t="s">
        <v>236</v>
      </c>
      <c r="F68" s="310"/>
      <c r="G68" s="209"/>
      <c r="H68" s="210"/>
    </row>
    <row r="69" spans="2:8" ht="30" customHeight="1" x14ac:dyDescent="0.25">
      <c r="B69" s="170"/>
      <c r="C69" s="312" t="s">
        <v>237</v>
      </c>
      <c r="D69" s="312"/>
      <c r="E69" s="310" t="s">
        <v>238</v>
      </c>
      <c r="F69" s="310"/>
      <c r="G69" s="209"/>
      <c r="H69" s="210"/>
    </row>
    <row r="70" spans="2:8" ht="30" customHeight="1" x14ac:dyDescent="0.25">
      <c r="B70" s="170"/>
      <c r="C70" s="312" t="s">
        <v>239</v>
      </c>
      <c r="D70" s="312"/>
      <c r="E70" s="310" t="s">
        <v>240</v>
      </c>
      <c r="F70" s="310"/>
      <c r="G70" s="209"/>
      <c r="H70" s="210"/>
    </row>
    <row r="71" spans="2:8" ht="53.45" customHeight="1" x14ac:dyDescent="0.25">
      <c r="B71" s="170"/>
      <c r="C71" s="312" t="s">
        <v>122</v>
      </c>
      <c r="D71" s="312"/>
      <c r="E71" s="310" t="s">
        <v>235</v>
      </c>
      <c r="F71" s="310"/>
      <c r="G71" s="209"/>
      <c r="H71" s="210"/>
    </row>
    <row r="72" spans="2:8" ht="30" customHeight="1" x14ac:dyDescent="0.25">
      <c r="B72" s="170"/>
      <c r="C72" s="209"/>
      <c r="D72" s="209"/>
      <c r="E72" s="209"/>
      <c r="F72" s="209"/>
      <c r="G72" s="209"/>
      <c r="H72" s="210"/>
    </row>
    <row r="73" spans="2:8" ht="18.600000000000001" customHeight="1" x14ac:dyDescent="0.25">
      <c r="B73" s="313" t="s">
        <v>205</v>
      </c>
      <c r="C73" s="314"/>
      <c r="D73" s="314"/>
      <c r="E73" s="314"/>
      <c r="F73" s="314"/>
      <c r="G73" s="314"/>
      <c r="H73" s="315"/>
    </row>
    <row r="74" spans="2:8" ht="18.600000000000001" customHeight="1" x14ac:dyDescent="0.25">
      <c r="B74" s="211"/>
      <c r="C74" s="212"/>
      <c r="D74" s="212"/>
      <c r="E74" s="212"/>
      <c r="F74" s="212"/>
      <c r="G74" s="212"/>
      <c r="H74" s="213"/>
    </row>
    <row r="75" spans="2:8" ht="18.600000000000001" customHeight="1" x14ac:dyDescent="0.25">
      <c r="B75" s="313" t="s">
        <v>263</v>
      </c>
      <c r="C75" s="314"/>
      <c r="D75" s="314"/>
      <c r="E75" s="314"/>
      <c r="F75" s="314"/>
      <c r="G75" s="314"/>
      <c r="H75" s="315"/>
    </row>
    <row r="76" spans="2:8" ht="16.5" x14ac:dyDescent="0.25">
      <c r="B76" s="170"/>
      <c r="C76" s="232"/>
      <c r="D76" s="232"/>
      <c r="E76" s="232"/>
      <c r="F76" s="232"/>
      <c r="G76" s="232"/>
      <c r="H76" s="171"/>
    </row>
    <row r="77" spans="2:8" ht="16.5" x14ac:dyDescent="0.25">
      <c r="B77" s="170"/>
      <c r="C77" s="232"/>
      <c r="D77" s="232"/>
      <c r="E77" s="232"/>
      <c r="F77" s="232"/>
      <c r="G77" s="232"/>
      <c r="H77" s="171"/>
    </row>
    <row r="78" spans="2:8" ht="16.5" x14ac:dyDescent="0.25">
      <c r="B78" s="170" t="s">
        <v>243</v>
      </c>
      <c r="C78" s="232"/>
      <c r="D78" s="232"/>
      <c r="E78" s="232"/>
      <c r="F78" s="232"/>
      <c r="G78" s="232"/>
      <c r="H78" s="171"/>
    </row>
    <row r="79" spans="2:8" ht="16.5" x14ac:dyDescent="0.25">
      <c r="B79" s="170"/>
      <c r="C79" s="232"/>
      <c r="D79" s="232"/>
      <c r="E79" s="232"/>
      <c r="F79" s="232"/>
      <c r="G79" s="232"/>
      <c r="H79" s="171"/>
    </row>
    <row r="80" spans="2:8" ht="15.75" thickBot="1" x14ac:dyDescent="0.3">
      <c r="B80" s="224"/>
      <c r="C80" s="229"/>
      <c r="D80" s="233"/>
      <c r="E80" s="234"/>
      <c r="F80" s="234"/>
      <c r="G80" s="235"/>
      <c r="H80" s="225"/>
    </row>
    <row r="81" spans="2:8" ht="15.75" thickTop="1" x14ac:dyDescent="0.25">
      <c r="B81" s="236" t="s">
        <v>244</v>
      </c>
      <c r="C81" s="349" t="s">
        <v>173</v>
      </c>
      <c r="D81" s="317"/>
      <c r="E81" s="320" t="s">
        <v>174</v>
      </c>
      <c r="F81" s="321"/>
      <c r="G81" s="229"/>
      <c r="H81" s="225"/>
    </row>
    <row r="82" spans="2:8" s="169" customFormat="1" ht="27.75" customHeight="1" x14ac:dyDescent="0.25">
      <c r="B82" s="240">
        <v>2</v>
      </c>
      <c r="C82" s="311" t="s">
        <v>175</v>
      </c>
      <c r="D82" s="311"/>
      <c r="E82" s="310" t="s">
        <v>176</v>
      </c>
      <c r="F82" s="310"/>
      <c r="G82" s="237"/>
      <c r="H82" s="172"/>
    </row>
    <row r="83" spans="2:8" s="169" customFormat="1" ht="17.25" customHeight="1" x14ac:dyDescent="0.25">
      <c r="B83" s="240">
        <v>2</v>
      </c>
      <c r="C83" s="311" t="s">
        <v>206</v>
      </c>
      <c r="D83" s="311"/>
      <c r="E83" s="310" t="s">
        <v>177</v>
      </c>
      <c r="F83" s="310"/>
      <c r="G83" s="237"/>
      <c r="H83" s="172"/>
    </row>
    <row r="84" spans="2:8" s="169" customFormat="1" ht="81" customHeight="1" x14ac:dyDescent="0.25">
      <c r="B84" s="240">
        <v>2</v>
      </c>
      <c r="C84" s="311" t="s">
        <v>208</v>
      </c>
      <c r="D84" s="311"/>
      <c r="E84" s="310" t="s">
        <v>178</v>
      </c>
      <c r="F84" s="310"/>
      <c r="G84" s="237"/>
      <c r="H84" s="172"/>
    </row>
    <row r="85" spans="2:8" s="169" customFormat="1" ht="78" customHeight="1" x14ac:dyDescent="0.25">
      <c r="B85" s="240">
        <v>2</v>
      </c>
      <c r="C85" s="312" t="s">
        <v>69</v>
      </c>
      <c r="D85" s="312"/>
      <c r="E85" s="310" t="s">
        <v>219</v>
      </c>
      <c r="F85" s="310"/>
      <c r="G85" s="237"/>
      <c r="H85" s="172"/>
    </row>
    <row r="86" spans="2:8" s="169" customFormat="1" ht="43.5" customHeight="1" x14ac:dyDescent="0.25">
      <c r="B86" s="240">
        <v>2</v>
      </c>
      <c r="C86" s="312" t="s">
        <v>209</v>
      </c>
      <c r="D86" s="312"/>
      <c r="E86" s="310" t="s">
        <v>210</v>
      </c>
      <c r="F86" s="310"/>
      <c r="G86" s="237"/>
      <c r="H86" s="172"/>
    </row>
    <row r="87" spans="2:8" s="169" customFormat="1" ht="42" customHeight="1" x14ac:dyDescent="0.25">
      <c r="B87" s="240">
        <v>2</v>
      </c>
      <c r="C87" s="312" t="s">
        <v>211</v>
      </c>
      <c r="D87" s="312"/>
      <c r="E87" s="310" t="s">
        <v>212</v>
      </c>
      <c r="F87" s="310"/>
      <c r="G87" s="237"/>
      <c r="H87" s="172"/>
    </row>
    <row r="88" spans="2:8" s="169" customFormat="1" ht="88.5" customHeight="1" x14ac:dyDescent="0.25">
      <c r="B88" s="240">
        <v>2</v>
      </c>
      <c r="C88" s="312" t="s">
        <v>41</v>
      </c>
      <c r="D88" s="312"/>
      <c r="E88" s="310" t="s">
        <v>241</v>
      </c>
      <c r="F88" s="310"/>
      <c r="G88" s="237"/>
      <c r="H88" s="172"/>
    </row>
    <row r="89" spans="2:8" s="169" customFormat="1" ht="114" customHeight="1" x14ac:dyDescent="0.25">
      <c r="B89" s="240">
        <v>2</v>
      </c>
      <c r="C89" s="312" t="s">
        <v>214</v>
      </c>
      <c r="D89" s="312"/>
      <c r="E89" s="310" t="s">
        <v>215</v>
      </c>
      <c r="F89" s="310"/>
      <c r="G89" s="237"/>
      <c r="H89" s="172"/>
    </row>
    <row r="90" spans="2:8" s="169" customFormat="1" ht="93.95" customHeight="1" x14ac:dyDescent="0.25">
      <c r="B90" s="240">
        <v>2</v>
      </c>
      <c r="C90" s="312" t="s">
        <v>216</v>
      </c>
      <c r="D90" s="312"/>
      <c r="E90" s="310" t="s">
        <v>217</v>
      </c>
      <c r="F90" s="310"/>
      <c r="G90" s="237"/>
      <c r="H90" s="172"/>
    </row>
    <row r="91" spans="2:8" s="169" customFormat="1" x14ac:dyDescent="0.25">
      <c r="B91" s="240">
        <v>2</v>
      </c>
      <c r="C91" s="312" t="s">
        <v>155</v>
      </c>
      <c r="D91" s="312"/>
      <c r="E91" s="310" t="s">
        <v>218</v>
      </c>
      <c r="F91" s="310"/>
      <c r="G91" s="237"/>
      <c r="H91" s="172"/>
    </row>
    <row r="92" spans="2:8" s="169" customFormat="1" ht="66.599999999999994" customHeight="1" x14ac:dyDescent="0.25">
      <c r="B92" s="240">
        <v>3</v>
      </c>
      <c r="C92" s="312" t="s">
        <v>188</v>
      </c>
      <c r="D92" s="312"/>
      <c r="E92" s="310" t="s">
        <v>221</v>
      </c>
      <c r="F92" s="310"/>
      <c r="G92" s="237"/>
      <c r="H92" s="172"/>
    </row>
    <row r="93" spans="2:8" s="169" customFormat="1" ht="66.599999999999994" customHeight="1" x14ac:dyDescent="0.25">
      <c r="B93" s="240">
        <v>3</v>
      </c>
      <c r="C93" s="312" t="s">
        <v>160</v>
      </c>
      <c r="D93" s="312"/>
      <c r="E93" s="310" t="s">
        <v>246</v>
      </c>
      <c r="F93" s="310"/>
      <c r="G93" s="237"/>
      <c r="H93" s="172"/>
    </row>
    <row r="94" spans="2:8" s="169" customFormat="1" ht="62.45" customHeight="1" x14ac:dyDescent="0.25">
      <c r="B94" s="240">
        <v>3</v>
      </c>
      <c r="C94" s="312" t="s">
        <v>55</v>
      </c>
      <c r="D94" s="312"/>
      <c r="E94" s="310" t="s">
        <v>247</v>
      </c>
      <c r="F94" s="310"/>
      <c r="G94" s="237"/>
      <c r="H94" s="172"/>
    </row>
    <row r="95" spans="2:8" s="169" customFormat="1" ht="38.450000000000003" customHeight="1" x14ac:dyDescent="0.25">
      <c r="B95" s="240">
        <v>3</v>
      </c>
      <c r="C95" s="312" t="s">
        <v>222</v>
      </c>
      <c r="D95" s="312"/>
      <c r="E95" s="310" t="s">
        <v>223</v>
      </c>
      <c r="F95" s="310"/>
      <c r="G95" s="237"/>
      <c r="H95" s="172"/>
    </row>
    <row r="96" spans="2:8" ht="59.25" customHeight="1" x14ac:dyDescent="0.25">
      <c r="B96" s="241">
        <v>5</v>
      </c>
      <c r="C96" s="312" t="s">
        <v>163</v>
      </c>
      <c r="D96" s="312"/>
      <c r="E96" s="310" t="s">
        <v>242</v>
      </c>
      <c r="F96" s="310"/>
      <c r="G96" s="229"/>
      <c r="H96" s="225"/>
    </row>
    <row r="97" spans="2:8" ht="59.25" customHeight="1" x14ac:dyDescent="0.25">
      <c r="B97" s="241">
        <v>5</v>
      </c>
      <c r="C97" s="312" t="s">
        <v>81</v>
      </c>
      <c r="D97" s="312"/>
      <c r="E97" s="310" t="s">
        <v>224</v>
      </c>
      <c r="F97" s="310"/>
      <c r="G97" s="229"/>
      <c r="H97" s="225"/>
    </row>
    <row r="98" spans="2:8" ht="59.25" customHeight="1" x14ac:dyDescent="0.25">
      <c r="B98" s="241">
        <v>5</v>
      </c>
      <c r="C98" s="312" t="s">
        <v>82</v>
      </c>
      <c r="D98" s="312"/>
      <c r="E98" s="310" t="s">
        <v>226</v>
      </c>
      <c r="F98" s="310"/>
      <c r="G98" s="229"/>
      <c r="H98" s="225"/>
    </row>
    <row r="99" spans="2:8" ht="59.25" customHeight="1" x14ac:dyDescent="0.25">
      <c r="B99" s="241">
        <v>5</v>
      </c>
      <c r="C99" s="312" t="s">
        <v>104</v>
      </c>
      <c r="D99" s="312"/>
      <c r="E99" s="310" t="s">
        <v>226</v>
      </c>
      <c r="F99" s="310"/>
      <c r="G99" s="229"/>
      <c r="H99" s="225"/>
    </row>
    <row r="100" spans="2:8" ht="47.45" customHeight="1" x14ac:dyDescent="0.25">
      <c r="B100" s="241">
        <v>5</v>
      </c>
      <c r="C100" s="312" t="s">
        <v>83</v>
      </c>
      <c r="D100" s="312"/>
      <c r="E100" s="310" t="s">
        <v>227</v>
      </c>
      <c r="F100" s="310"/>
      <c r="G100" s="229"/>
      <c r="H100" s="225"/>
    </row>
    <row r="101" spans="2:8" ht="45.6" customHeight="1" x14ac:dyDescent="0.25">
      <c r="B101" s="241">
        <v>5</v>
      </c>
      <c r="C101" s="312" t="s">
        <v>84</v>
      </c>
      <c r="D101" s="312"/>
      <c r="E101" s="310" t="s">
        <v>225</v>
      </c>
      <c r="F101" s="310"/>
      <c r="G101" s="229"/>
      <c r="H101" s="225"/>
    </row>
    <row r="102" spans="2:8" ht="66" customHeight="1" x14ac:dyDescent="0.25">
      <c r="B102" s="241">
        <v>5</v>
      </c>
      <c r="C102" s="312" t="s">
        <v>100</v>
      </c>
      <c r="D102" s="312"/>
      <c r="E102" s="310" t="s">
        <v>230</v>
      </c>
      <c r="F102" s="310"/>
      <c r="G102" s="229"/>
      <c r="H102" s="225"/>
    </row>
    <row r="103" spans="2:8" ht="33.6" customHeight="1" x14ac:dyDescent="0.25">
      <c r="B103" s="241">
        <v>5</v>
      </c>
      <c r="C103" s="312" t="s">
        <v>103</v>
      </c>
      <c r="D103" s="312"/>
      <c r="E103" s="310" t="s">
        <v>228</v>
      </c>
      <c r="F103" s="310"/>
      <c r="G103" s="229"/>
      <c r="H103" s="225"/>
    </row>
    <row r="104" spans="2:8" ht="39" customHeight="1" x14ac:dyDescent="0.25">
      <c r="B104" s="241">
        <v>5</v>
      </c>
      <c r="C104" s="312" t="s">
        <v>107</v>
      </c>
      <c r="D104" s="312"/>
      <c r="E104" s="310" t="s">
        <v>229</v>
      </c>
      <c r="F104" s="310"/>
      <c r="G104" s="229"/>
      <c r="H104" s="225"/>
    </row>
    <row r="105" spans="2:8" ht="27.75" customHeight="1" x14ac:dyDescent="0.25">
      <c r="B105" s="241">
        <v>5</v>
      </c>
      <c r="C105" s="312" t="s">
        <v>10</v>
      </c>
      <c r="D105" s="312"/>
      <c r="E105" s="310" t="s">
        <v>191</v>
      </c>
      <c r="F105" s="310"/>
      <c r="G105" s="229"/>
      <c r="H105" s="225"/>
    </row>
    <row r="106" spans="2:8" ht="24.95" customHeight="1" x14ac:dyDescent="0.25">
      <c r="B106" s="241">
        <v>8</v>
      </c>
      <c r="C106" s="312" t="s">
        <v>114</v>
      </c>
      <c r="D106" s="312"/>
      <c r="E106" s="310" t="s">
        <v>231</v>
      </c>
      <c r="F106" s="310"/>
      <c r="G106" s="229"/>
      <c r="H106" s="225"/>
    </row>
    <row r="107" spans="2:8" ht="46.5" customHeight="1" x14ac:dyDescent="0.25">
      <c r="B107" s="241">
        <v>8</v>
      </c>
      <c r="C107" s="312" t="s">
        <v>115</v>
      </c>
      <c r="D107" s="312"/>
      <c r="E107" s="310" t="s">
        <v>232</v>
      </c>
      <c r="F107" s="310"/>
      <c r="G107" s="229"/>
      <c r="H107" s="225"/>
    </row>
    <row r="108" spans="2:8" ht="46.5" customHeight="1" x14ac:dyDescent="0.25">
      <c r="B108" s="241">
        <v>8</v>
      </c>
      <c r="C108" s="312" t="s">
        <v>166</v>
      </c>
      <c r="D108" s="312"/>
      <c r="E108" s="310" t="s">
        <v>233</v>
      </c>
      <c r="F108" s="310"/>
      <c r="G108" s="229"/>
      <c r="H108" s="225"/>
    </row>
    <row r="109" spans="2:8" s="169" customFormat="1" ht="89.25" customHeight="1" x14ac:dyDescent="0.25">
      <c r="B109" s="240">
        <v>8</v>
      </c>
      <c r="C109" s="312" t="s">
        <v>234</v>
      </c>
      <c r="D109" s="312"/>
      <c r="E109" s="310" t="s">
        <v>180</v>
      </c>
      <c r="F109" s="310"/>
      <c r="G109" s="237"/>
      <c r="H109" s="172"/>
    </row>
    <row r="110" spans="2:8" s="169" customFormat="1" ht="33.950000000000003" customHeight="1" x14ac:dyDescent="0.25">
      <c r="B110" s="240">
        <v>8</v>
      </c>
      <c r="C110" s="312" t="s">
        <v>138</v>
      </c>
      <c r="D110" s="312"/>
      <c r="E110" s="310" t="s">
        <v>236</v>
      </c>
      <c r="F110" s="310"/>
      <c r="G110" s="237"/>
      <c r="H110" s="172"/>
    </row>
    <row r="111" spans="2:8" s="169" customFormat="1" ht="33.950000000000003" customHeight="1" x14ac:dyDescent="0.25">
      <c r="B111" s="240">
        <v>8</v>
      </c>
      <c r="C111" s="312" t="s">
        <v>237</v>
      </c>
      <c r="D111" s="312"/>
      <c r="E111" s="310" t="s">
        <v>238</v>
      </c>
      <c r="F111" s="310"/>
      <c r="G111" s="237"/>
      <c r="H111" s="172"/>
    </row>
    <row r="112" spans="2:8" s="169" customFormat="1" ht="36.75" customHeight="1" x14ac:dyDescent="0.25">
      <c r="B112" s="240">
        <v>8</v>
      </c>
      <c r="C112" s="312" t="s">
        <v>239</v>
      </c>
      <c r="D112" s="312"/>
      <c r="E112" s="310" t="s">
        <v>240</v>
      </c>
      <c r="F112" s="310"/>
      <c r="G112" s="237"/>
      <c r="H112" s="172"/>
    </row>
    <row r="113" spans="2:8" s="169" customFormat="1" ht="67.5" customHeight="1" x14ac:dyDescent="0.25">
      <c r="B113" s="240">
        <v>8</v>
      </c>
      <c r="C113" s="312" t="s">
        <v>122</v>
      </c>
      <c r="D113" s="312"/>
      <c r="E113" s="310" t="s">
        <v>235</v>
      </c>
      <c r="F113" s="310"/>
      <c r="G113" s="237"/>
      <c r="H113" s="172"/>
    </row>
    <row r="114" spans="2:8" ht="6.75" customHeight="1" thickBot="1" x14ac:dyDescent="0.3">
      <c r="B114" s="224"/>
      <c r="C114" s="331"/>
      <c r="D114" s="332"/>
      <c r="E114" s="333"/>
      <c r="F114" s="334"/>
      <c r="G114" s="229"/>
      <c r="H114" s="225"/>
    </row>
    <row r="115" spans="2:8" ht="15.75" thickTop="1" x14ac:dyDescent="0.25">
      <c r="B115" s="224"/>
      <c r="C115" s="238"/>
      <c r="D115" s="238"/>
      <c r="E115" s="239"/>
      <c r="F115" s="239"/>
      <c r="G115" s="229"/>
      <c r="H115" s="225"/>
    </row>
    <row r="116" spans="2:8" ht="15.75" thickBot="1" x14ac:dyDescent="0.3">
      <c r="B116" s="226"/>
      <c r="C116" s="227"/>
      <c r="D116" s="227"/>
      <c r="E116" s="227"/>
      <c r="F116" s="227"/>
      <c r="G116" s="227"/>
      <c r="H116" s="228"/>
    </row>
  </sheetData>
  <autoFilter ref="B81:H113" xr:uid="{00000000-0009-0000-0000-000000000000}">
    <filterColumn colId="1" showButton="0"/>
    <filterColumn colId="3" showButton="0"/>
  </autoFilter>
  <mergeCells count="159">
    <mergeCell ref="B2:H2"/>
    <mergeCell ref="B4:H5"/>
    <mergeCell ref="B6:H6"/>
    <mergeCell ref="B7:H7"/>
    <mergeCell ref="C81:D81"/>
    <mergeCell ref="E81:F81"/>
    <mergeCell ref="B9:H9"/>
    <mergeCell ref="B11:H11"/>
    <mergeCell ref="B43:H43"/>
    <mergeCell ref="B15:H15"/>
    <mergeCell ref="B17:H17"/>
    <mergeCell ref="B13:H13"/>
    <mergeCell ref="B19:H19"/>
    <mergeCell ref="B14:H14"/>
    <mergeCell ref="B33:H33"/>
    <mergeCell ref="C29:D29"/>
    <mergeCell ref="E29:F29"/>
    <mergeCell ref="C30:D30"/>
    <mergeCell ref="E30:F30"/>
    <mergeCell ref="C31:D31"/>
    <mergeCell ref="E31:F31"/>
    <mergeCell ref="C28:D28"/>
    <mergeCell ref="E36:F36"/>
    <mergeCell ref="C37:D37"/>
    <mergeCell ref="B41:H41"/>
    <mergeCell ref="E49:F49"/>
    <mergeCell ref="C113:D113"/>
    <mergeCell ref="E113:F113"/>
    <mergeCell ref="C114:D114"/>
    <mergeCell ref="E114:F114"/>
    <mergeCell ref="C112:D112"/>
    <mergeCell ref="E112:F112"/>
    <mergeCell ref="C111:D111"/>
    <mergeCell ref="E111:F111"/>
    <mergeCell ref="C109:D109"/>
    <mergeCell ref="E109:F109"/>
    <mergeCell ref="C110:D110"/>
    <mergeCell ref="E110:F110"/>
    <mergeCell ref="C104:D104"/>
    <mergeCell ref="E104:F104"/>
    <mergeCell ref="C100:D100"/>
    <mergeCell ref="C63:D63"/>
    <mergeCell ref="E63:F63"/>
    <mergeCell ref="C64:D64"/>
    <mergeCell ref="C108:D108"/>
    <mergeCell ref="E108:F108"/>
    <mergeCell ref="C96:D96"/>
    <mergeCell ref="E96:F96"/>
    <mergeCell ref="C21:D21"/>
    <mergeCell ref="E21:F21"/>
    <mergeCell ref="C22:D22"/>
    <mergeCell ref="E22:F22"/>
    <mergeCell ref="C23:D23"/>
    <mergeCell ref="E23:F23"/>
    <mergeCell ref="B57:H57"/>
    <mergeCell ref="B59:H59"/>
    <mergeCell ref="B61:H61"/>
    <mergeCell ref="E28:F28"/>
    <mergeCell ref="C27:D27"/>
    <mergeCell ref="E27:F27"/>
    <mergeCell ref="C26:D26"/>
    <mergeCell ref="E26:F26"/>
    <mergeCell ref="C25:D25"/>
    <mergeCell ref="E25:F25"/>
    <mergeCell ref="C24:D24"/>
    <mergeCell ref="E24:F24"/>
    <mergeCell ref="C35:D35"/>
    <mergeCell ref="E35:F35"/>
    <mergeCell ref="C36:D36"/>
    <mergeCell ref="C55:D55"/>
    <mergeCell ref="E55:F55"/>
    <mergeCell ref="E37:F37"/>
    <mergeCell ref="C98:D98"/>
    <mergeCell ref="E98:F98"/>
    <mergeCell ref="C99:D99"/>
    <mergeCell ref="E99:F99"/>
    <mergeCell ref="C89:D89"/>
    <mergeCell ref="E89:F89"/>
    <mergeCell ref="C91:D91"/>
    <mergeCell ref="E91:F91"/>
    <mergeCell ref="C90:D90"/>
    <mergeCell ref="C95:D95"/>
    <mergeCell ref="E95:F95"/>
    <mergeCell ref="C94:D94"/>
    <mergeCell ref="E94:F94"/>
    <mergeCell ref="C97:D97"/>
    <mergeCell ref="E97:F97"/>
    <mergeCell ref="C103:D103"/>
    <mergeCell ref="E103:F103"/>
    <mergeCell ref="E86:F86"/>
    <mergeCell ref="C54:D54"/>
    <mergeCell ref="E54:F54"/>
    <mergeCell ref="C45:D45"/>
    <mergeCell ref="E45:F45"/>
    <mergeCell ref="C46:D46"/>
    <mergeCell ref="E46:F46"/>
    <mergeCell ref="E82:F82"/>
    <mergeCell ref="C83:D83"/>
    <mergeCell ref="E83:F83"/>
    <mergeCell ref="C48:D48"/>
    <mergeCell ref="E48:F48"/>
    <mergeCell ref="C49:D49"/>
    <mergeCell ref="C50:D50"/>
    <mergeCell ref="E50:F50"/>
    <mergeCell ref="C51:D51"/>
    <mergeCell ref="E51:F51"/>
    <mergeCell ref="C52:D52"/>
    <mergeCell ref="E52:F52"/>
    <mergeCell ref="C65:D65"/>
    <mergeCell ref="E65:F65"/>
    <mergeCell ref="C66:D66"/>
    <mergeCell ref="E102:F102"/>
    <mergeCell ref="C105:D105"/>
    <mergeCell ref="E90:F90"/>
    <mergeCell ref="C38:D38"/>
    <mergeCell ref="E38:F38"/>
    <mergeCell ref="C39:D39"/>
    <mergeCell ref="E39:F39"/>
    <mergeCell ref="C53:D53"/>
    <mergeCell ref="E53:F53"/>
    <mergeCell ref="E105:F105"/>
    <mergeCell ref="C93:D93"/>
    <mergeCell ref="E93:F93"/>
    <mergeCell ref="C68:D68"/>
    <mergeCell ref="E68:F68"/>
    <mergeCell ref="C47:D47"/>
    <mergeCell ref="E47:F47"/>
    <mergeCell ref="C92:D92"/>
    <mergeCell ref="E92:F92"/>
    <mergeCell ref="E88:F88"/>
    <mergeCell ref="C84:D84"/>
    <mergeCell ref="E84:F84"/>
    <mergeCell ref="C85:D85"/>
    <mergeCell ref="E85:F85"/>
    <mergeCell ref="C86:D86"/>
    <mergeCell ref="E64:F64"/>
    <mergeCell ref="C82:D82"/>
    <mergeCell ref="E87:F87"/>
    <mergeCell ref="C88:D88"/>
    <mergeCell ref="E66:F66"/>
    <mergeCell ref="C67:D67"/>
    <mergeCell ref="E67:F67"/>
    <mergeCell ref="B73:H73"/>
    <mergeCell ref="C107:D107"/>
    <mergeCell ref="E107:F107"/>
    <mergeCell ref="C106:D106"/>
    <mergeCell ref="E106:F106"/>
    <mergeCell ref="C69:D69"/>
    <mergeCell ref="E69:F69"/>
    <mergeCell ref="C70:D70"/>
    <mergeCell ref="E70:F70"/>
    <mergeCell ref="C71:D71"/>
    <mergeCell ref="E71:F71"/>
    <mergeCell ref="B75:H75"/>
    <mergeCell ref="C87:D87"/>
    <mergeCell ref="E100:F100"/>
    <mergeCell ref="C101:D101"/>
    <mergeCell ref="E101:F101"/>
    <mergeCell ref="C102:D10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3"/>
  <sheetViews>
    <sheetView showGridLines="0" topLeftCell="A4" zoomScale="85" zoomScaleNormal="85" workbookViewId="0">
      <selection activeCell="F23" sqref="F23"/>
    </sheetView>
  </sheetViews>
  <sheetFormatPr baseColWidth="10" defaultColWidth="10.85546875" defaultRowHeight="15" x14ac:dyDescent="0.25"/>
  <cols>
    <col min="1" max="1" width="26.5703125" customWidth="1" collapsed="1"/>
    <col min="2" max="2" width="29.5703125" customWidth="1" collapsed="1"/>
    <col min="3" max="3" width="15.28515625" customWidth="1" collapsed="1"/>
    <col min="4" max="4" width="19" customWidth="1" collapsed="1"/>
    <col min="5" max="5" width="10.85546875" collapsed="1"/>
    <col min="6" max="6" width="28.140625" customWidth="1" collapsed="1"/>
    <col min="7" max="16384" width="10.85546875" collapsed="1"/>
  </cols>
  <sheetData>
    <row r="1" spans="1:11" ht="21" customHeight="1" x14ac:dyDescent="0.25">
      <c r="A1" s="447"/>
      <c r="B1" s="375" t="str">
        <f>+'2 CONTEXTO E IDENTIFICACIÓN'!B1</f>
        <v>MAPA RIESGOS OPERATIVOS  POR PROCESOS</v>
      </c>
      <c r="C1" s="375"/>
      <c r="D1" s="375"/>
      <c r="E1" s="375"/>
      <c r="F1" s="375"/>
      <c r="G1" s="375"/>
      <c r="H1" s="375"/>
      <c r="I1" s="375"/>
      <c r="J1" s="377" t="str">
        <f>+'2 CONTEXTO E IDENTIFICACIÓN'!I1</f>
        <v>Código: M-ST-PTM-055</v>
      </c>
      <c r="K1" s="377"/>
    </row>
    <row r="2" spans="1:11" ht="21" customHeight="1" x14ac:dyDescent="0.25">
      <c r="A2" s="447"/>
      <c r="B2" s="375"/>
      <c r="C2" s="375"/>
      <c r="D2" s="375"/>
      <c r="E2" s="375"/>
      <c r="F2" s="375"/>
      <c r="G2" s="375"/>
      <c r="H2" s="375"/>
      <c r="I2" s="375"/>
      <c r="J2" s="377" t="str">
        <f>+'2 CONTEXTO E IDENTIFICACIÓN'!I2</f>
        <v>Fecha: 31/01/2022</v>
      </c>
      <c r="K2" s="377"/>
    </row>
    <row r="3" spans="1:11" s="3" customFormat="1" ht="21" customHeight="1" x14ac:dyDescent="0.2">
      <c r="A3" s="447"/>
      <c r="B3" s="375"/>
      <c r="C3" s="375"/>
      <c r="D3" s="375"/>
      <c r="E3" s="375"/>
      <c r="F3" s="375"/>
      <c r="G3" s="375"/>
      <c r="H3" s="375"/>
      <c r="I3" s="375"/>
      <c r="J3" s="377" t="str">
        <f>+'2 CONTEXTO E IDENTIFICACIÓN'!I3</f>
        <v>Versión: 001</v>
      </c>
      <c r="K3" s="377"/>
    </row>
    <row r="4" spans="1:11" s="3" customFormat="1" ht="21" customHeight="1" x14ac:dyDescent="0.2">
      <c r="A4" s="447"/>
      <c r="B4" s="375"/>
      <c r="C4" s="375"/>
      <c r="D4" s="375"/>
      <c r="E4" s="375"/>
      <c r="F4" s="375"/>
      <c r="G4" s="375"/>
      <c r="H4" s="375"/>
      <c r="I4" s="375"/>
      <c r="J4" s="377" t="str">
        <f>+'2 CONTEXTO E IDENTIFICACIÓN'!I4</f>
        <v>Página:</v>
      </c>
      <c r="K4" s="377"/>
    </row>
    <row r="5" spans="1:11" s="3" customFormat="1" ht="8.25" customHeight="1" x14ac:dyDescent="0.2">
      <c r="A5" s="16"/>
      <c r="B5" s="16"/>
      <c r="C5" s="16"/>
      <c r="D5" s="40"/>
    </row>
    <row r="6" spans="1:11" s="4" customFormat="1" ht="14.45" customHeight="1" x14ac:dyDescent="0.25">
      <c r="A6" s="13" t="s">
        <v>147</v>
      </c>
      <c r="B6" s="430" t="str">
        <f>+IF('2 CONTEXTO E IDENTIFICACIÓN'!$B$6="","",'2 CONTEXTO E IDENTIFICACIÓN'!$B$6)</f>
        <v>FOMVIVIENDA</v>
      </c>
      <c r="C6" s="431"/>
      <c r="D6" s="431"/>
      <c r="E6" s="431"/>
      <c r="F6" s="431"/>
      <c r="G6" s="431"/>
      <c r="H6" s="431"/>
      <c r="I6" s="431"/>
      <c r="J6" s="431"/>
      <c r="K6" s="431"/>
    </row>
    <row r="7" spans="1:11" ht="15.75" thickBot="1" x14ac:dyDescent="0.3"/>
    <row r="8" spans="1:11" ht="15.75" thickBot="1" x14ac:dyDescent="0.3">
      <c r="A8" s="454" t="s">
        <v>38</v>
      </c>
      <c r="B8" s="455"/>
      <c r="C8" s="455"/>
      <c r="D8" s="455"/>
      <c r="E8" s="455"/>
      <c r="F8" s="455"/>
      <c r="G8" s="455"/>
      <c r="H8" s="455"/>
      <c r="I8" s="455"/>
      <c r="J8" s="455"/>
      <c r="K8" s="456"/>
    </row>
    <row r="9" spans="1:11" ht="6" customHeight="1" thickBot="1" x14ac:dyDescent="0.3">
      <c r="A9" s="454"/>
      <c r="B9" s="455"/>
      <c r="C9" s="455"/>
      <c r="D9" s="455"/>
      <c r="E9" s="455"/>
      <c r="F9" s="455"/>
      <c r="G9" s="455"/>
      <c r="H9" s="455"/>
      <c r="I9" s="455"/>
      <c r="J9" s="455"/>
      <c r="K9" s="456"/>
    </row>
    <row r="10" spans="1:11" ht="34.5" customHeight="1" x14ac:dyDescent="0.25">
      <c r="A10" s="457" t="s">
        <v>39</v>
      </c>
      <c r="B10" s="458"/>
      <c r="C10" s="458"/>
      <c r="D10" s="458"/>
      <c r="E10" s="458"/>
      <c r="F10" s="458"/>
      <c r="G10" s="458"/>
      <c r="H10" s="458"/>
      <c r="I10" s="458"/>
      <c r="J10" s="458"/>
      <c r="K10" s="459"/>
    </row>
    <row r="11" spans="1:11" ht="18.75" customHeight="1" x14ac:dyDescent="0.25">
      <c r="A11" s="463" t="s">
        <v>22</v>
      </c>
      <c r="B11" s="464"/>
      <c r="C11" s="464"/>
      <c r="D11" s="464"/>
      <c r="E11" s="464"/>
      <c r="F11" s="464"/>
      <c r="G11" s="464"/>
      <c r="H11" s="464"/>
      <c r="I11" s="464"/>
      <c r="J11" s="464"/>
      <c r="K11" s="465"/>
    </row>
    <row r="12" spans="1:11" ht="34.5" customHeight="1" x14ac:dyDescent="0.25">
      <c r="A12" s="460" t="s">
        <v>23</v>
      </c>
      <c r="B12" s="461"/>
      <c r="C12" s="461"/>
      <c r="D12" s="461"/>
      <c r="E12" s="461"/>
      <c r="F12" s="461"/>
      <c r="G12" s="461"/>
      <c r="H12" s="461"/>
      <c r="I12" s="461"/>
      <c r="J12" s="461"/>
      <c r="K12" s="462"/>
    </row>
    <row r="13" spans="1:11" ht="50.25" customHeight="1" thickBot="1" x14ac:dyDescent="0.3">
      <c r="A13" s="451" t="s">
        <v>109</v>
      </c>
      <c r="B13" s="452"/>
      <c r="C13" s="452"/>
      <c r="D13" s="452"/>
      <c r="E13" s="452"/>
      <c r="F13" s="452"/>
      <c r="G13" s="452"/>
      <c r="H13" s="452"/>
      <c r="I13" s="452"/>
      <c r="J13" s="452"/>
      <c r="K13" s="453"/>
    </row>
    <row r="14" spans="1:11" x14ac:dyDescent="0.25">
      <c r="A14" s="118"/>
      <c r="B14" s="118"/>
      <c r="C14" s="118"/>
      <c r="D14" s="118"/>
      <c r="E14" s="118"/>
      <c r="F14" s="118"/>
      <c r="G14" s="118"/>
      <c r="H14" s="118"/>
      <c r="I14" s="118"/>
      <c r="J14" s="118"/>
      <c r="K14" s="118"/>
    </row>
    <row r="15" spans="1:11" s="120" customFormat="1" ht="38.25" x14ac:dyDescent="0.25">
      <c r="A15" s="119"/>
      <c r="B15" s="448" t="s">
        <v>29</v>
      </c>
      <c r="C15" s="449"/>
      <c r="D15" s="450" t="s">
        <v>30</v>
      </c>
      <c r="E15" s="450"/>
      <c r="G15" s="73" t="s">
        <v>79</v>
      </c>
    </row>
    <row r="16" spans="1:11" x14ac:dyDescent="0.25">
      <c r="A16" s="121" t="s">
        <v>24</v>
      </c>
      <c r="B16" s="122">
        <f>+COUNTIF('8 MAPA RIESGOS'!$G$11:$G$26,G16)</f>
        <v>0</v>
      </c>
      <c r="C16" s="123">
        <f>+B16/$B$20</f>
        <v>0</v>
      </c>
      <c r="D16" s="122">
        <f>+COUNTIF('8 MAPA RIESGOS'!$L$11:$L$26,G16)</f>
        <v>2</v>
      </c>
      <c r="E16" s="123">
        <f>+D16/$D$20</f>
        <v>0.125</v>
      </c>
      <c r="G16" s="103" t="s">
        <v>75</v>
      </c>
    </row>
    <row r="17" spans="1:7" x14ac:dyDescent="0.25">
      <c r="A17" s="121" t="s">
        <v>25</v>
      </c>
      <c r="B17" s="122">
        <f>+COUNTIF('8 MAPA RIESGOS'!$G$11:$G$26,G17)</f>
        <v>7</v>
      </c>
      <c r="C17" s="123">
        <f t="shared" ref="C17:C20" si="0">+B17/$B$20</f>
        <v>0.5</v>
      </c>
      <c r="D17" s="122">
        <f>+COUNTIF('8 MAPA RIESGOS'!$L$11:$L$26,G17)</f>
        <v>3</v>
      </c>
      <c r="E17" s="123">
        <f t="shared" ref="E17:E20" si="1">+D17/$D$20</f>
        <v>0.1875</v>
      </c>
      <c r="G17" s="86" t="s">
        <v>76</v>
      </c>
    </row>
    <row r="18" spans="1:7" x14ac:dyDescent="0.25">
      <c r="A18" s="121" t="s">
        <v>26</v>
      </c>
      <c r="B18" s="122">
        <f>+COUNTIF('8 MAPA RIESGOS'!$G$11:$G$26,G18)</f>
        <v>7</v>
      </c>
      <c r="C18" s="123">
        <f t="shared" si="0"/>
        <v>0.5</v>
      </c>
      <c r="D18" s="122">
        <f>+COUNTIF('8 MAPA RIESGOS'!$L$11:$L$26,G18)</f>
        <v>3</v>
      </c>
      <c r="E18" s="123">
        <f t="shared" si="1"/>
        <v>0.1875</v>
      </c>
      <c r="G18" s="90" t="s">
        <v>5</v>
      </c>
    </row>
    <row r="19" spans="1:7" x14ac:dyDescent="0.25">
      <c r="A19" s="121" t="s">
        <v>27</v>
      </c>
      <c r="B19" s="122">
        <f>+COUNTIF('8 MAPA RIESGOS'!$G$11:$G$26,G19)</f>
        <v>0</v>
      </c>
      <c r="C19" s="123">
        <f t="shared" si="0"/>
        <v>0</v>
      </c>
      <c r="D19" s="122">
        <f>+COUNTIF('8 MAPA RIESGOS'!$L$11:$L$26,G19)</f>
        <v>8</v>
      </c>
      <c r="E19" s="123">
        <f t="shared" si="1"/>
        <v>0.5</v>
      </c>
      <c r="G19" s="94" t="s">
        <v>77</v>
      </c>
    </row>
    <row r="20" spans="1:7" x14ac:dyDescent="0.25">
      <c r="A20" s="121" t="s">
        <v>28</v>
      </c>
      <c r="B20" s="122">
        <f>+SUM(B16:B19)</f>
        <v>14</v>
      </c>
      <c r="C20" s="123">
        <f t="shared" si="0"/>
        <v>1</v>
      </c>
      <c r="D20" s="122">
        <f>+SUM(D16:D19)</f>
        <v>16</v>
      </c>
      <c r="E20" s="123">
        <f t="shared" si="1"/>
        <v>1</v>
      </c>
    </row>
    <row r="22" spans="1:7" s="124" customFormat="1" x14ac:dyDescent="0.25">
      <c r="B22" s="125" t="s">
        <v>29</v>
      </c>
      <c r="D22" s="125" t="s">
        <v>30</v>
      </c>
    </row>
    <row r="23" spans="1:7" s="124" customFormat="1" ht="41.45" customHeight="1" x14ac:dyDescent="0.25">
      <c r="B23" s="126" t="str">
        <f>+IF((B16/B20)&gt;=0.2,G16,+IF(((B16/B20)+(B17/B20))&gt;=0.3,G17,+IF(((B16/B20)+(B17/B20)+(B18/B20))&gt;=0.4,G18,+IF((B16/B20)+(B17/B20)+(B18/B20)+(B19/B20)&gt;=0.5,G19,""))))</f>
        <v>Alto</v>
      </c>
      <c r="D23" s="126" t="str">
        <f>+IF((D16/D20)&gt;=0.2,G16,+IF(((D16/D20)+(D17/D20))&gt;=0.3,G17,+IF(((D16/D20)+(D17/D20)+(D18/D20))&gt;=0.4,G18,+IF((D16/D20)+(D17/D20)+(D18/D20)+(D19/D20)&gt;=0.5,G19,""))))</f>
        <v>Alto</v>
      </c>
    </row>
  </sheetData>
  <mergeCells count="15">
    <mergeCell ref="A1:A4"/>
    <mergeCell ref="B15:C15"/>
    <mergeCell ref="D15:E15"/>
    <mergeCell ref="A13:K13"/>
    <mergeCell ref="A8:K8"/>
    <mergeCell ref="A9:K9"/>
    <mergeCell ref="A10:K10"/>
    <mergeCell ref="A12:K12"/>
    <mergeCell ref="A11:K11"/>
    <mergeCell ref="B6:K6"/>
    <mergeCell ref="J1:K1"/>
    <mergeCell ref="J2:K2"/>
    <mergeCell ref="J3:K3"/>
    <mergeCell ref="J4:K4"/>
    <mergeCell ref="B1:I4"/>
  </mergeCells>
  <conditionalFormatting sqref="B23:D23">
    <cfRule type="containsText" dxfId="3" priority="1" operator="containsText" text="Bajo">
      <formula>NOT(ISERROR(SEARCH("Bajo",B23)))</formula>
    </cfRule>
    <cfRule type="containsText" dxfId="2" priority="2" operator="containsText" text="Moderado">
      <formula>NOT(ISERROR(SEARCH("Moderado",B23)))</formula>
    </cfRule>
    <cfRule type="containsText" dxfId="1" priority="3" operator="containsText" text="Alto">
      <formula>NOT(ISERROR(SEARCH("Alto",B23)))</formula>
    </cfRule>
    <cfRule type="containsText" dxfId="0" priority="4" operator="containsText" text="Extremo">
      <formula>NOT(ISERROR(SEARCH("Extremo",B23)))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8"/>
  <sheetViews>
    <sheetView showGridLines="0" tabSelected="1" topLeftCell="A18" zoomScale="84" zoomScaleNormal="84" workbookViewId="0">
      <selection activeCell="E14" sqref="E14"/>
    </sheetView>
  </sheetViews>
  <sheetFormatPr baseColWidth="10" defaultColWidth="11.42578125" defaultRowHeight="14.25" x14ac:dyDescent="0.25"/>
  <cols>
    <col min="1" max="1" width="21.42578125" style="4" customWidth="1" collapsed="1"/>
    <col min="2" max="2" width="34" style="4" customWidth="1" collapsed="1"/>
    <col min="3" max="3" width="26" style="4" customWidth="1" collapsed="1"/>
    <col min="4" max="4" width="30.42578125" style="4" customWidth="1" collapsed="1"/>
    <col min="5" max="5" width="65.28515625" style="4" customWidth="1" collapsed="1"/>
    <col min="6" max="6" width="27.85546875" style="4" customWidth="1" collapsed="1"/>
    <col min="7" max="7" width="30.85546875" style="4" customWidth="1" collapsed="1"/>
    <col min="8" max="8" width="30" style="4" customWidth="1" collapsed="1"/>
    <col min="9" max="9" width="26.28515625" style="4" customWidth="1" collapsed="1"/>
    <col min="10" max="29" width="11.42578125" style="4" customWidth="1" collapsed="1"/>
    <col min="30" max="30" width="8.140625" style="4" customWidth="1" collapsed="1"/>
    <col min="31" max="35" width="32.28515625" style="4" customWidth="1" collapsed="1"/>
    <col min="36" max="16377" width="11.42578125" style="4" collapsed="1"/>
    <col min="16378" max="16384" width="25.42578125" style="4" customWidth="1" collapsed="1"/>
  </cols>
  <sheetData>
    <row r="1" spans="1:9" s="3" customFormat="1" ht="21" customHeight="1" x14ac:dyDescent="0.2">
      <c r="A1" s="356"/>
      <c r="B1" s="358" t="s">
        <v>264</v>
      </c>
      <c r="C1" s="358"/>
      <c r="D1" s="358"/>
      <c r="E1" s="358"/>
      <c r="F1" s="358"/>
      <c r="G1" s="358"/>
      <c r="H1" s="358"/>
      <c r="I1" s="194" t="s">
        <v>265</v>
      </c>
    </row>
    <row r="2" spans="1:9" s="3" customFormat="1" ht="21" customHeight="1" x14ac:dyDescent="0.2">
      <c r="A2" s="356"/>
      <c r="B2" s="358"/>
      <c r="C2" s="358"/>
      <c r="D2" s="358"/>
      <c r="E2" s="358"/>
      <c r="F2" s="358"/>
      <c r="G2" s="358"/>
      <c r="H2" s="358"/>
      <c r="I2" s="194" t="s">
        <v>266</v>
      </c>
    </row>
    <row r="3" spans="1:9" s="3" customFormat="1" ht="21" customHeight="1" x14ac:dyDescent="0.2">
      <c r="A3" s="356"/>
      <c r="B3" s="358"/>
      <c r="C3" s="358"/>
      <c r="D3" s="358"/>
      <c r="E3" s="358"/>
      <c r="F3" s="358"/>
      <c r="G3" s="358"/>
      <c r="H3" s="358"/>
      <c r="I3" s="194" t="s">
        <v>267</v>
      </c>
    </row>
    <row r="4" spans="1:9" s="3" customFormat="1" ht="21" customHeight="1" x14ac:dyDescent="0.2">
      <c r="A4" s="356"/>
      <c r="B4" s="358"/>
      <c r="C4" s="358"/>
      <c r="D4" s="358"/>
      <c r="E4" s="358"/>
      <c r="F4" s="358"/>
      <c r="G4" s="358"/>
      <c r="H4" s="358"/>
      <c r="I4" s="194" t="s">
        <v>262</v>
      </c>
    </row>
    <row r="5" spans="1:9" s="3" customFormat="1" ht="3.95" customHeight="1" x14ac:dyDescent="0.2">
      <c r="A5" s="191"/>
      <c r="B5" s="191"/>
      <c r="C5" s="192"/>
      <c r="D5" s="193"/>
      <c r="G5" s="149"/>
      <c r="H5" s="149"/>
      <c r="I5" s="149"/>
    </row>
    <row r="6" spans="1:9" ht="27" customHeight="1" x14ac:dyDescent="0.25">
      <c r="A6" s="13" t="s">
        <v>145</v>
      </c>
      <c r="B6" s="359" t="s">
        <v>268</v>
      </c>
      <c r="C6" s="359"/>
      <c r="D6" s="359"/>
      <c r="E6" s="359"/>
      <c r="F6" s="359"/>
      <c r="G6" s="359"/>
      <c r="H6" s="359"/>
      <c r="I6" s="359"/>
    </row>
    <row r="7" spans="1:9" ht="62.25" customHeight="1" x14ac:dyDescent="0.25">
      <c r="A7" s="13" t="s">
        <v>146</v>
      </c>
      <c r="B7" s="360" t="s">
        <v>269</v>
      </c>
      <c r="C7" s="360"/>
      <c r="D7" s="360"/>
      <c r="E7" s="360"/>
      <c r="F7" s="360"/>
      <c r="G7" s="360"/>
      <c r="H7" s="360"/>
      <c r="I7" s="360"/>
    </row>
    <row r="8" spans="1:9" ht="15" x14ac:dyDescent="0.25">
      <c r="A8" s="187"/>
      <c r="B8" s="303"/>
      <c r="C8" s="303"/>
      <c r="D8" s="189"/>
      <c r="E8" s="190"/>
      <c r="F8" s="188"/>
      <c r="G8" s="190"/>
    </row>
    <row r="9" spans="1:9" ht="21" customHeight="1" x14ac:dyDescent="0.25">
      <c r="A9" s="357" t="s">
        <v>207</v>
      </c>
      <c r="B9" s="357" t="s">
        <v>69</v>
      </c>
      <c r="C9" s="357" t="s">
        <v>127</v>
      </c>
      <c r="D9" s="357" t="s">
        <v>126</v>
      </c>
      <c r="E9" s="357" t="s">
        <v>41</v>
      </c>
      <c r="F9" s="357" t="s">
        <v>42</v>
      </c>
      <c r="G9" s="357"/>
    </row>
    <row r="10" spans="1:9" ht="42" customHeight="1" x14ac:dyDescent="0.25">
      <c r="A10" s="357"/>
      <c r="B10" s="357"/>
      <c r="C10" s="357"/>
      <c r="D10" s="357"/>
      <c r="E10" s="357"/>
      <c r="F10" s="133" t="s">
        <v>8</v>
      </c>
      <c r="G10" s="133" t="s">
        <v>156</v>
      </c>
      <c r="H10" s="133" t="s">
        <v>157</v>
      </c>
      <c r="I10" s="133" t="s">
        <v>155</v>
      </c>
    </row>
    <row r="11" spans="1:9" s="5" customFormat="1" ht="115.5" customHeight="1" x14ac:dyDescent="0.25">
      <c r="A11" s="1" t="s">
        <v>11</v>
      </c>
      <c r="B11" s="304" t="s">
        <v>325</v>
      </c>
      <c r="C11" s="304" t="s">
        <v>275</v>
      </c>
      <c r="D11" s="304" t="s">
        <v>287</v>
      </c>
      <c r="E11" s="285" t="str">
        <f t="shared" ref="E11:E21" si="0">+CONCATENATE(B11," ",C11," ",D11)</f>
        <v>Perdida economica, degaste operativo y poca credibilidad en la entidad  Por falta de verificacion de condiciones legales del predio Debido a la falta de claridad de las actividades a realizar previas a la formulacion de un proyecto</v>
      </c>
      <c r="F11" s="2" t="s">
        <v>148</v>
      </c>
      <c r="G11" s="2" t="s">
        <v>306</v>
      </c>
      <c r="H11" s="150" t="str">
        <f>+IF(F11='11 FORMULAS'!$B$4,'11 FORMULAS'!$C$4,IF(F11='11 FORMULAS'!$B$6,'11 FORMULAS'!$C$6,IF(F11='11 FORMULAS'!$B$8,'11 FORMULAS'!$C$8,IF(F11='11 FORMULAS'!$B$10,'11 FORMULAS'!$C$10,""))))</f>
        <v>Procesos</v>
      </c>
      <c r="I11" s="150" t="str">
        <f>+G11&amp;H11</f>
        <v>Usuarios_Productos_y_Prácticas_OrganizacionalesProcesos</v>
      </c>
    </row>
    <row r="12" spans="1:9" s="5" customFormat="1" ht="95.25" customHeight="1" x14ac:dyDescent="0.25">
      <c r="A12" s="1" t="s">
        <v>12</v>
      </c>
      <c r="B12" s="304" t="s">
        <v>305</v>
      </c>
      <c r="C12" s="304" t="s">
        <v>288</v>
      </c>
      <c r="D12" s="304" t="s">
        <v>289</v>
      </c>
      <c r="E12" s="285" t="str">
        <f t="shared" si="0"/>
        <v xml:space="preserve">Incumplimiento de las obligaciones, retraso en la entrega de los  proyectos.  Por Ausencia de  Planificación de las Obras. Debido a la falta de  credibilidad y transparencia en los procesos de la entidad </v>
      </c>
      <c r="F12" s="2" t="s">
        <v>148</v>
      </c>
      <c r="G12" s="2" t="s">
        <v>306</v>
      </c>
      <c r="H12" s="150" t="str">
        <f>+IF(F12='11 FORMULAS'!$B$4,'11 FORMULAS'!$C$4,IF(F12='11 FORMULAS'!$B$6,'11 FORMULAS'!$C$6,IF(F12='11 FORMULAS'!$B$8,'11 FORMULAS'!$C$8,IF(F12='11 FORMULAS'!$B$10,'11 FORMULAS'!$C$10,""))))</f>
        <v>Procesos</v>
      </c>
      <c r="I12" s="150" t="str">
        <f t="shared" ref="I12:I15" si="1">+G12&amp;H12</f>
        <v>Usuarios_Productos_y_Prácticas_OrganizacionalesProcesos</v>
      </c>
    </row>
    <row r="13" spans="1:9" ht="137.25" customHeight="1" x14ac:dyDescent="0.25">
      <c r="A13" s="1" t="s">
        <v>13</v>
      </c>
      <c r="B13" s="305" t="s">
        <v>332</v>
      </c>
      <c r="C13" s="305" t="s">
        <v>333</v>
      </c>
      <c r="D13" s="305" t="s">
        <v>334</v>
      </c>
      <c r="E13" s="285" t="str">
        <f>+CONCATENATE(B13," ",C13," ",D13)</f>
        <v>Poco control sobre los gastos  que afectan la consecución de los objetivos de entidad Por falta de analisis frente al resultado que debe garantizar  cada proceso. Debido a la ausencia de gestión financiera  orientada al logro de los resultados.</v>
      </c>
      <c r="F13" s="2" t="s">
        <v>148</v>
      </c>
      <c r="G13" s="2" t="s">
        <v>306</v>
      </c>
      <c r="H13" s="150" t="str">
        <f>+IF(F13='11 FORMULAS'!$B$4,'11 FORMULAS'!$C$4,IF(F13='11 FORMULAS'!$B$6,'11 FORMULAS'!$C$6,IF(F13='11 FORMULAS'!$B$8,'11 FORMULAS'!$C$8,IF(F13='11 FORMULAS'!$B$10,'11 FORMULAS'!$C$10,""))))</f>
        <v>Procesos</v>
      </c>
      <c r="I13" s="150" t="str">
        <f t="shared" si="1"/>
        <v>Usuarios_Productos_y_Prácticas_OrganizacionalesProcesos</v>
      </c>
    </row>
    <row r="14" spans="1:9" ht="147" customHeight="1" x14ac:dyDescent="0.25">
      <c r="A14" s="1" t="s">
        <v>14</v>
      </c>
      <c r="B14" s="306" t="s">
        <v>337</v>
      </c>
      <c r="C14" s="304" t="s">
        <v>338</v>
      </c>
      <c r="D14" s="304" t="s">
        <v>339</v>
      </c>
      <c r="E14" s="286" t="str">
        <f t="shared" si="0"/>
        <v xml:space="preserve">Incumplimiento en las metas de inversión por ausencia de  verificación de los recursos destinados a los fines previstos. Por falta de  seguimiento en la evaluación y ejecución del gasto. </v>
      </c>
      <c r="F14" s="2" t="s">
        <v>154</v>
      </c>
      <c r="G14" s="2" t="s">
        <v>307</v>
      </c>
      <c r="H14" s="150" t="str">
        <f>+IF(F14='11 FORMULAS'!$B$4,'11 FORMULAS'!$C$4,IF(F14='11 FORMULAS'!$B$6,'11 FORMULAS'!$C$6,IF(F14='11 FORMULAS'!$B$8,'11 FORMULAS'!$C$8,IF(F14='11 FORMULAS'!$B$10,'11 FORMULAS'!$C$10,""))))</f>
        <v/>
      </c>
      <c r="I14" s="150" t="str">
        <f t="shared" si="1"/>
        <v>Daños_Activos_Físicos</v>
      </c>
    </row>
    <row r="15" spans="1:9" ht="171.75" customHeight="1" x14ac:dyDescent="0.25">
      <c r="A15" s="1" t="s">
        <v>15</v>
      </c>
      <c r="B15" s="306" t="s">
        <v>277</v>
      </c>
      <c r="C15" s="304" t="s">
        <v>290</v>
      </c>
      <c r="D15" s="304" t="s">
        <v>291</v>
      </c>
      <c r="E15" s="285" t="str">
        <f t="shared" si="0"/>
        <v>irregularidades en el manejo de los  fondos  financieros Por no cumplir con las normativas legales y financieras  Debido a la falta de acciones necesarias para prevenir deficiencias en los procesos.</v>
      </c>
      <c r="F15" s="2" t="s">
        <v>148</v>
      </c>
      <c r="G15" s="2" t="s">
        <v>306</v>
      </c>
      <c r="H15" s="150" t="str">
        <f>+IF(F15='11 FORMULAS'!$B$4,'11 FORMULAS'!$C$4,IF(F15='11 FORMULAS'!$B$6,'11 FORMULAS'!$C$6,IF(F15='11 FORMULAS'!$B$8,'11 FORMULAS'!$C$8,IF(F15='11 FORMULAS'!$B$10,'11 FORMULAS'!$C$10,""))))</f>
        <v>Procesos</v>
      </c>
      <c r="I15" s="150" t="str">
        <f t="shared" si="1"/>
        <v>Usuarios_Productos_y_Prácticas_OrganizacionalesProcesos</v>
      </c>
    </row>
    <row r="16" spans="1:9" ht="101.25" customHeight="1" x14ac:dyDescent="0.25">
      <c r="A16" s="1" t="s">
        <v>16</v>
      </c>
      <c r="B16" s="306" t="s">
        <v>308</v>
      </c>
      <c r="C16" s="306" t="s">
        <v>292</v>
      </c>
      <c r="D16" s="304" t="s">
        <v>293</v>
      </c>
      <c r="E16" s="135" t="str">
        <f t="shared" si="0"/>
        <v xml:space="preserve">Perdidad de credibilidad y buen nombre ante las relaciones con clientes y socios Por falta de medidas de seguridad y controles  en los procesos de digitalización de cuentas y pagos electrónicos. Debido a la ausencia de revision y concordancia de datos </v>
      </c>
      <c r="F16" s="2" t="s">
        <v>148</v>
      </c>
      <c r="G16" s="2" t="s">
        <v>306</v>
      </c>
      <c r="H16" s="150" t="str">
        <f>+IF(F16='11 FORMULAS'!$B$4,'11 FORMULAS'!$C$4,IF(F16='11 FORMULAS'!$B$6,'11 FORMULAS'!$C$6,IF(F16='11 FORMULAS'!$B$8,'11 FORMULAS'!$C$8,IF(F16='11 FORMULAS'!$B$10,'11 FORMULAS'!$C$10,""))))</f>
        <v>Procesos</v>
      </c>
      <c r="I16" s="150" t="str">
        <f t="shared" ref="I16:I21" si="2">+G16&amp;H16</f>
        <v>Usuarios_Productos_y_Prácticas_OrganizacionalesProcesos</v>
      </c>
    </row>
    <row r="17" spans="1:9" ht="66.75" customHeight="1" x14ac:dyDescent="0.25">
      <c r="A17" s="1" t="s">
        <v>17</v>
      </c>
      <c r="B17" s="307" t="s">
        <v>279</v>
      </c>
      <c r="C17" s="306" t="s">
        <v>294</v>
      </c>
      <c r="D17" s="304" t="s">
        <v>295</v>
      </c>
      <c r="E17" s="135" t="str">
        <f t="shared" si="0"/>
        <v>Sanciones por parte de los entes de control  Por pérdida de información importante para defensa y soporte. Debido a la falta de analisis de la criticidad de la permanencia de la información.</v>
      </c>
      <c r="F17" s="2" t="s">
        <v>154</v>
      </c>
      <c r="G17" s="2" t="s">
        <v>307</v>
      </c>
      <c r="H17" s="150" t="str">
        <f>+IF(F17='11 FORMULAS'!$B$4,'11 FORMULAS'!$C$4,IF(F17='11 FORMULAS'!$B$6,'11 FORMULAS'!$C$6,IF(F17='11 FORMULAS'!$B$8,'11 FORMULAS'!$C$8,IF(F17='11 FORMULAS'!$B$10,'11 FORMULAS'!$C$10,""))))</f>
        <v/>
      </c>
      <c r="I17" s="150" t="str">
        <f t="shared" si="2"/>
        <v>Daños_Activos_Físicos</v>
      </c>
    </row>
    <row r="18" spans="1:9" s="6" customFormat="1" ht="75.75" customHeight="1" x14ac:dyDescent="0.25">
      <c r="A18" s="1" t="s">
        <v>18</v>
      </c>
      <c r="B18" s="304" t="s">
        <v>280</v>
      </c>
      <c r="C18" s="304" t="s">
        <v>281</v>
      </c>
      <c r="D18" s="304" t="s">
        <v>296</v>
      </c>
      <c r="E18" s="135" t="str">
        <f t="shared" si="0"/>
        <v>Consecuencias legales y posibles sanciones. Por errores en la estructuración de proyectos, contratos y demas procesos de la entidad. Debido a la falta de personal idoneo que afecta  la calidad de los servicios prestados y en la satisfacción de los clientes internos y externos.</v>
      </c>
      <c r="F18" s="2" t="s">
        <v>148</v>
      </c>
      <c r="G18" s="2" t="s">
        <v>306</v>
      </c>
      <c r="H18" s="150" t="str">
        <f>+IF(F18='11 FORMULAS'!$B$4,'11 FORMULAS'!$C$4,IF(F18='11 FORMULAS'!$B$6,'11 FORMULAS'!$C$6,IF(F18='11 FORMULAS'!$B$8,'11 FORMULAS'!$C$8,IF(F18='11 FORMULAS'!$B$10,'11 FORMULAS'!$C$10,""))))</f>
        <v>Procesos</v>
      </c>
      <c r="I18" s="150" t="str">
        <f t="shared" si="2"/>
        <v>Usuarios_Productos_y_Prácticas_OrganizacionalesProcesos</v>
      </c>
    </row>
    <row r="19" spans="1:9" s="6" customFormat="1" ht="129.75" customHeight="1" x14ac:dyDescent="0.25">
      <c r="A19" s="1" t="s">
        <v>19</v>
      </c>
      <c r="B19" s="304" t="s">
        <v>276</v>
      </c>
      <c r="C19" s="304" t="s">
        <v>297</v>
      </c>
      <c r="D19" s="304" t="s">
        <v>350</v>
      </c>
      <c r="E19" s="135" t="str">
        <f>+CONCATENATE(B19," ",C19," ",D19)</f>
        <v>falta de  credibilidad y transparencia en los procesos de la entidad  Por Incumpliento de las normas  de contratación Debido a la ausencia de seguimiento en los requerimientos para contratar.</v>
      </c>
      <c r="F19" s="2" t="s">
        <v>148</v>
      </c>
      <c r="G19" s="2" t="s">
        <v>306</v>
      </c>
      <c r="H19" s="150" t="str">
        <f>+IF(F19='11 FORMULAS'!$B$4,'11 FORMULAS'!$C$4,IF(F19='11 FORMULAS'!$B$6,'11 FORMULAS'!$C$6,IF(F19='11 FORMULAS'!$B$8,'11 FORMULAS'!$C$8,IF(F19='11 FORMULAS'!$B$10,'11 FORMULAS'!$C$10,""))))</f>
        <v>Procesos</v>
      </c>
      <c r="I19" s="150" t="str">
        <f t="shared" si="2"/>
        <v>Usuarios_Productos_y_Prácticas_OrganizacionalesProcesos</v>
      </c>
    </row>
    <row r="20" spans="1:9" s="6" customFormat="1" ht="79.5" customHeight="1" x14ac:dyDescent="0.25">
      <c r="A20" s="1" t="s">
        <v>31</v>
      </c>
      <c r="B20" s="304" t="s">
        <v>278</v>
      </c>
      <c r="C20" s="304" t="s">
        <v>356</v>
      </c>
      <c r="D20" s="304" t="s">
        <v>357</v>
      </c>
      <c r="E20" s="135" t="str">
        <f t="shared" si="0"/>
        <v>Consecuencias legales financieras y operativas para la entidad Por Falta de verificación  de los planes, especificaciones técnicas, normativas y regulaciones Debido al incumplimiento de las condiciones del contrato.</v>
      </c>
      <c r="F20" s="2" t="s">
        <v>148</v>
      </c>
      <c r="G20" s="2" t="s">
        <v>307</v>
      </c>
      <c r="H20" s="150" t="str">
        <f>+IF(F20='11 FORMULAS'!$B$4,'11 FORMULAS'!$C$4,IF(F20='11 FORMULAS'!$B$6,'11 FORMULAS'!$C$6,IF(F20='11 FORMULAS'!$B$8,'11 FORMULAS'!$C$8,IF(F20='11 FORMULAS'!$B$10,'11 FORMULAS'!$C$10,""))))</f>
        <v>Procesos</v>
      </c>
      <c r="I20" s="150" t="str">
        <f t="shared" si="2"/>
        <v>Daños_Activos_FísicosProcesos</v>
      </c>
    </row>
    <row r="21" spans="1:9" s="6" customFormat="1" ht="57" x14ac:dyDescent="0.25">
      <c r="A21" s="1" t="s">
        <v>32</v>
      </c>
      <c r="B21" s="304" t="s">
        <v>282</v>
      </c>
      <c r="C21" s="304" t="s">
        <v>298</v>
      </c>
      <c r="D21" s="304" t="s">
        <v>299</v>
      </c>
      <c r="E21" s="135" t="str">
        <f t="shared" si="0"/>
        <v xml:space="preserve">Sanciones legales y detrimento patrimonial  Por falta de seguimiento a los procesos en pro y en contra de la entidad  Debido al desconocimiento del estado de los procesos como las actuaciones frente a los mismos.  </v>
      </c>
      <c r="F21" s="2" t="s">
        <v>148</v>
      </c>
      <c r="G21" s="2" t="s">
        <v>306</v>
      </c>
      <c r="H21" s="150" t="str">
        <f>+IF(F21='11 FORMULAS'!$B$4,'11 FORMULAS'!$C$4,IF(F21='11 FORMULAS'!$B$6,'11 FORMULAS'!$C$6,IF(F21='11 FORMULAS'!$B$8,'11 FORMULAS'!$C$8,IF(F21='11 FORMULAS'!$B$10,'11 FORMULAS'!$C$10,""))))</f>
        <v>Procesos</v>
      </c>
      <c r="I21" s="150" t="str">
        <f t="shared" si="2"/>
        <v>Usuarios_Productos_y_Prácticas_OrganizacionalesProcesos</v>
      </c>
    </row>
    <row r="22" spans="1:9" s="6" customFormat="1" ht="72" customHeight="1" x14ac:dyDescent="0.25">
      <c r="A22" s="1" t="s">
        <v>33</v>
      </c>
      <c r="B22" s="304" t="s">
        <v>283</v>
      </c>
      <c r="C22" s="304" t="s">
        <v>300</v>
      </c>
      <c r="D22" s="304" t="s">
        <v>301</v>
      </c>
      <c r="E22" s="135" t="str">
        <f>+CONCATENATE(B22," ",C22," ",D22)</f>
        <v>Ausencia de  confianza por parte de los usuarios frente a la entidad. Por procesos ineficientes para la gestión, seguimiento y respuesta a los PQRS. Debido a la falta de  capacitación  en la gestión de las PQRS y ectividad en el recibido de las mismas.</v>
      </c>
      <c r="F22" s="2" t="s">
        <v>148</v>
      </c>
      <c r="G22" s="2" t="s">
        <v>306</v>
      </c>
      <c r="H22" s="150" t="str">
        <f>+IF(F22='11 FORMULAS'!$B$4,'11 FORMULAS'!$C$4,IF(F22='11 FORMULAS'!$B$6,'11 FORMULAS'!$C$6,IF(F22='11 FORMULAS'!$B$8,'11 FORMULAS'!$C$8,IF(F22='11 FORMULAS'!$B$10,'11 FORMULAS'!$C$10,""))))</f>
        <v>Procesos</v>
      </c>
      <c r="I22" s="150" t="str">
        <f>+G22&amp;H22</f>
        <v>Usuarios_Productos_y_Prácticas_OrganizacionalesProcesos</v>
      </c>
    </row>
    <row r="23" spans="1:9" s="6" customFormat="1" ht="90" customHeight="1" x14ac:dyDescent="0.25">
      <c r="A23" s="1" t="s">
        <v>34</v>
      </c>
      <c r="B23" s="304" t="s">
        <v>284</v>
      </c>
      <c r="C23" s="304" t="s">
        <v>302</v>
      </c>
      <c r="D23" s="304" t="s">
        <v>285</v>
      </c>
      <c r="E23" s="135" t="str">
        <f>+CONCATENATE(B23," ",C23," ",D23)</f>
        <v>sanciones por requerimientos de los organismos de Control  Por falta de seguimiento a los planes de mejoramiento respecto a los hallazgos detectados por los Entes de Control. Debido a la falta de  cronograma y seguimiento a las actividades propias de control interno</v>
      </c>
      <c r="F23" s="2" t="s">
        <v>148</v>
      </c>
      <c r="G23" s="2" t="s">
        <v>306</v>
      </c>
      <c r="H23" s="150" t="str">
        <f>+IF(F23='11 FORMULAS'!$B$4,'11 FORMULAS'!$C$4,IF(F23='11 FORMULAS'!$B$6,'11 FORMULAS'!$C$6,IF(F23='11 FORMULAS'!$B$8,'11 FORMULAS'!$C$8,IF(F23='11 FORMULAS'!$B$10,'11 FORMULAS'!$C$10,""))))</f>
        <v>Procesos</v>
      </c>
      <c r="I23" s="150" t="str">
        <f>+G23&amp;H23</f>
        <v>Usuarios_Productos_y_Prácticas_OrganizacionalesProcesos</v>
      </c>
    </row>
    <row r="24" spans="1:9" s="6" customFormat="1" ht="60" customHeight="1" x14ac:dyDescent="0.25">
      <c r="A24" s="1" t="s">
        <v>35</v>
      </c>
      <c r="B24" s="304" t="s">
        <v>286</v>
      </c>
      <c r="C24" s="304" t="s">
        <v>303</v>
      </c>
      <c r="D24" s="304" t="s">
        <v>304</v>
      </c>
      <c r="E24" s="135" t="str">
        <f>+CONCATENATE(B24," ",C24," ",D24)</f>
        <v>sanciones por irregularidades en los procesos  Por no tener  claro el objetivo de las auditorías a  realizar durante la vigencia a evaluar. Debido al desconocimiento de los procesos de la entidad</v>
      </c>
      <c r="F24" s="2" t="s">
        <v>148</v>
      </c>
      <c r="G24" s="2" t="s">
        <v>306</v>
      </c>
      <c r="H24" s="150" t="str">
        <f>+IF(F24='11 FORMULAS'!$B$4,'11 FORMULAS'!$C$4,IF(F24='11 FORMULAS'!$B$6,'11 FORMULAS'!$C$6,IF(F24='11 FORMULAS'!$B$8,'11 FORMULAS'!$C$8,IF(F24='11 FORMULAS'!$B$10,'11 FORMULAS'!$C$10,""))))</f>
        <v>Procesos</v>
      </c>
      <c r="I24" s="150" t="str">
        <f>+G24&amp;H24</f>
        <v>Usuarios_Productos_y_Prácticas_OrganizacionalesProcesos</v>
      </c>
    </row>
    <row r="25" spans="1:9" s="6" customFormat="1" ht="18" x14ac:dyDescent="0.25">
      <c r="A25" s="7"/>
      <c r="B25" s="7"/>
      <c r="C25" s="7"/>
      <c r="D25" s="7"/>
      <c r="E25" s="8"/>
      <c r="F25" s="9"/>
      <c r="G25" s="9"/>
    </row>
    <row r="26" spans="1:9" x14ac:dyDescent="0.2">
      <c r="A26" s="3"/>
      <c r="B26" s="149"/>
      <c r="C26" s="149"/>
      <c r="D26" s="149"/>
      <c r="F26" s="3"/>
      <c r="G26" s="149"/>
    </row>
    <row r="27" spans="1:9" x14ac:dyDescent="0.2">
      <c r="A27" s="3"/>
      <c r="B27" s="149"/>
      <c r="C27" s="149"/>
      <c r="D27" s="149"/>
      <c r="F27" s="3"/>
      <c r="G27" s="149"/>
    </row>
    <row r="28" spans="1:9" x14ac:dyDescent="0.25">
      <c r="A28" s="10"/>
      <c r="B28" s="10"/>
      <c r="C28" s="10"/>
      <c r="D28" s="10"/>
      <c r="F28" s="10"/>
      <c r="G28" s="10"/>
    </row>
    <row r="29" spans="1:9" x14ac:dyDescent="0.2">
      <c r="A29" s="3"/>
      <c r="B29" s="149"/>
      <c r="C29" s="149"/>
      <c r="D29" s="149"/>
      <c r="F29" s="3"/>
      <c r="G29" s="149"/>
    </row>
    <row r="30" spans="1:9" x14ac:dyDescent="0.2">
      <c r="A30" s="3"/>
      <c r="B30" s="149"/>
      <c r="C30" s="149"/>
      <c r="D30" s="149"/>
      <c r="F30" s="3"/>
      <c r="G30" s="149"/>
    </row>
    <row r="31" spans="1:9" x14ac:dyDescent="0.2">
      <c r="A31" s="3"/>
      <c r="B31" s="149"/>
      <c r="C31" s="149"/>
      <c r="D31" s="149"/>
      <c r="F31" s="3"/>
      <c r="G31" s="149"/>
    </row>
    <row r="35" spans="29:31" ht="14.25" customHeight="1" x14ac:dyDescent="0.25"/>
    <row r="39" spans="29:31" ht="14.25" customHeight="1" x14ac:dyDescent="0.25">
      <c r="AC39" s="11"/>
    </row>
    <row r="40" spans="29:31" x14ac:dyDescent="0.25">
      <c r="AE40" s="11"/>
    </row>
    <row r="41" spans="29:31" x14ac:dyDescent="0.25">
      <c r="AE41" s="11"/>
    </row>
    <row r="42" spans="29:31" x14ac:dyDescent="0.25">
      <c r="AE42" s="11"/>
    </row>
    <row r="43" spans="29:31" x14ac:dyDescent="0.25">
      <c r="AE43" s="11"/>
    </row>
    <row r="44" spans="29:31" x14ac:dyDescent="0.25">
      <c r="AE44" s="11"/>
    </row>
    <row r="45" spans="29:31" x14ac:dyDescent="0.25">
      <c r="AE45" s="11"/>
    </row>
    <row r="46" spans="29:31" x14ac:dyDescent="0.25">
      <c r="AE46" s="11"/>
    </row>
    <row r="47" spans="29:31" ht="14.25" customHeight="1" x14ac:dyDescent="0.25">
      <c r="AE47" s="11"/>
    </row>
    <row r="48" spans="29:31" x14ac:dyDescent="0.25">
      <c r="AE48" s="11"/>
    </row>
  </sheetData>
  <autoFilter ref="A9:I10" xr:uid="{00000000-0009-0000-0000-000001000000}">
    <filterColumn colId="5" showButton="0"/>
  </autoFilter>
  <mergeCells count="10">
    <mergeCell ref="A1:A4"/>
    <mergeCell ref="A9:A10"/>
    <mergeCell ref="E9:E10"/>
    <mergeCell ref="B1:H4"/>
    <mergeCell ref="B6:I6"/>
    <mergeCell ref="B7:I7"/>
    <mergeCell ref="F9:G9"/>
    <mergeCell ref="B9:B10"/>
    <mergeCell ref="C9:C10"/>
    <mergeCell ref="D9:D10"/>
  </mergeCells>
  <phoneticPr fontId="16" type="noConversion"/>
  <dataValidations count="2">
    <dataValidation type="list" allowBlank="1" showInputMessage="1" showErrorMessage="1" sqref="F25 F11" xr:uid="{00000000-0002-0000-0100-000000000000}">
      <formula1>Tipo</formula1>
    </dataValidation>
    <dataValidation type="list" allowBlank="1" showInputMessage="1" showErrorMessage="1" sqref="G11:G24" xr:uid="{00000000-0002-0000-0100-000001000000}">
      <formula1>INDIRECT(F11)</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B11:B24</xm:sqref>
        </x14:dataValidation>
        <x14:dataValidation type="list" allowBlank="1" showInputMessage="1" showErrorMessage="1" xr:uid="{00000000-0002-0000-0100-000003000000}">
          <x14:formula1>
            <xm:f>'11 FORMULAS'!$A$4:$A$12</xm:f>
          </x14:formula1>
          <xm:sqref>F12:F24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filterMode="1">
    <tabColor rgb="FFFFFF00"/>
  </sheetPr>
  <dimension ref="A1:Y24"/>
  <sheetViews>
    <sheetView showGridLines="0" zoomScale="92" zoomScaleNormal="92" zoomScaleSheetLayoutView="70" workbookViewId="0">
      <selection activeCell="G22" sqref="G22"/>
    </sheetView>
  </sheetViews>
  <sheetFormatPr baseColWidth="10" defaultColWidth="14.28515625" defaultRowHeight="14.25" x14ac:dyDescent="0.25"/>
  <cols>
    <col min="1" max="1" width="15.42578125" style="4" customWidth="1" collapsed="1"/>
    <col min="2" max="2" width="67.140625" style="38" customWidth="1" collapsed="1"/>
    <col min="3" max="3" width="20.28515625" style="38" customWidth="1" collapsed="1"/>
    <col min="4" max="4" width="21.140625" style="4" customWidth="1" collapsed="1"/>
    <col min="5" max="5" width="14" style="15" customWidth="1" collapsed="1"/>
    <col min="6" max="6" width="14.28515625" style="4" customWidth="1" collapsed="1"/>
    <col min="7" max="7" width="13.5703125" style="15" customWidth="1" collapsed="1"/>
    <col min="8" max="8" width="11.140625" style="15" customWidth="1" collapsed="1"/>
    <col min="9" max="9" width="10.5703125" style="15" customWidth="1" collapsed="1"/>
    <col min="10" max="10" width="22.7109375" style="15" customWidth="1" collapsed="1"/>
    <col min="11" max="12" width="10.140625" style="15" customWidth="1" collapsed="1"/>
    <col min="13" max="14" width="16.140625" style="179" customWidth="1" collapsed="1"/>
    <col min="15" max="15" width="40.85546875" style="4" customWidth="1" collapsed="1"/>
    <col min="16" max="16" width="21.7109375" style="4" customWidth="1" collapsed="1"/>
    <col min="17" max="17" width="32.85546875" style="4" customWidth="1" collapsed="1"/>
    <col min="18" max="18" width="9.5703125" style="38" customWidth="1" collapsed="1"/>
    <col min="19" max="19" width="8.85546875" style="38" customWidth="1" collapsed="1"/>
    <col min="20" max="20" width="17.85546875" style="4" customWidth="1" collapsed="1"/>
    <col min="21" max="21" width="5.5703125" style="4" customWidth="1" collapsed="1"/>
    <col min="22" max="22" width="14.140625" style="4" bestFit="1" customWidth="1" collapsed="1"/>
    <col min="23" max="23" width="14.85546875" style="4" bestFit="1" customWidth="1" collapsed="1"/>
    <col min="24" max="24" width="24.140625" style="4" customWidth="1" collapsed="1"/>
    <col min="25" max="25" width="54.42578125" style="4" customWidth="1" collapsed="1"/>
    <col min="26" max="29" width="24.140625" style="4" customWidth="1" collapsed="1"/>
    <col min="30" max="256" width="11.42578125" style="4" customWidth="1" collapsed="1"/>
    <col min="257" max="257" width="12.7109375" style="4" customWidth="1" collapsed="1"/>
    <col min="258" max="258" width="47" style="4" customWidth="1" collapsed="1"/>
    <col min="259" max="259" width="35" style="4" customWidth="1" collapsed="1"/>
    <col min="260" max="16384" width="14.28515625" style="4" collapsed="1"/>
  </cols>
  <sheetData>
    <row r="1" spans="1:25" ht="18" customHeight="1" x14ac:dyDescent="0.25">
      <c r="A1" s="368"/>
      <c r="B1" s="375" t="str">
        <f>+'2 CONTEXTO E IDENTIFICACIÓN'!B1</f>
        <v>MAPA RIESGOS OPERATIVOS  POR PROCESOS</v>
      </c>
      <c r="C1" s="375"/>
      <c r="D1" s="375"/>
      <c r="E1" s="375"/>
      <c r="F1" s="375"/>
      <c r="G1" s="375"/>
      <c r="H1" s="375"/>
      <c r="I1" s="375"/>
      <c r="J1" s="375"/>
      <c r="K1" s="375"/>
      <c r="L1" s="375"/>
      <c r="M1" s="377" t="str">
        <f>+'2 CONTEXTO E IDENTIFICACIÓN'!I1</f>
        <v>Código: M-ST-PTM-055</v>
      </c>
      <c r="N1" s="377"/>
    </row>
    <row r="2" spans="1:25" ht="18" customHeight="1" x14ac:dyDescent="0.25">
      <c r="A2" s="368"/>
      <c r="B2" s="375"/>
      <c r="C2" s="375"/>
      <c r="D2" s="375"/>
      <c r="E2" s="375"/>
      <c r="F2" s="375"/>
      <c r="G2" s="375"/>
      <c r="H2" s="375"/>
      <c r="I2" s="375"/>
      <c r="J2" s="375"/>
      <c r="K2" s="375"/>
      <c r="L2" s="375"/>
      <c r="M2" s="377" t="str">
        <f>+'2 CONTEXTO E IDENTIFICACIÓN'!I2</f>
        <v>Fecha: 31/01/2022</v>
      </c>
      <c r="N2" s="377"/>
    </row>
    <row r="3" spans="1:25" ht="18" customHeight="1" x14ac:dyDescent="0.25">
      <c r="A3" s="368"/>
      <c r="B3" s="375"/>
      <c r="C3" s="375"/>
      <c r="D3" s="375"/>
      <c r="E3" s="375"/>
      <c r="F3" s="375"/>
      <c r="G3" s="375"/>
      <c r="H3" s="375"/>
      <c r="I3" s="375"/>
      <c r="J3" s="375"/>
      <c r="K3" s="375"/>
      <c r="L3" s="375"/>
      <c r="M3" s="377" t="str">
        <f>+'2 CONTEXTO E IDENTIFICACIÓN'!I3</f>
        <v>Versión: 001</v>
      </c>
      <c r="N3" s="377"/>
    </row>
    <row r="4" spans="1:25" s="3" customFormat="1" ht="18" customHeight="1" x14ac:dyDescent="0.2">
      <c r="A4" s="368"/>
      <c r="B4" s="375"/>
      <c r="C4" s="375"/>
      <c r="D4" s="375"/>
      <c r="E4" s="375"/>
      <c r="F4" s="375"/>
      <c r="G4" s="375"/>
      <c r="H4" s="375"/>
      <c r="I4" s="375"/>
      <c r="J4" s="375"/>
      <c r="K4" s="375"/>
      <c r="L4" s="375"/>
      <c r="M4" s="377" t="str">
        <f>+'2 CONTEXTO E IDENTIFICACIÓN'!I4</f>
        <v>Página:</v>
      </c>
      <c r="N4" s="377"/>
      <c r="R4" s="157"/>
      <c r="S4" s="157"/>
    </row>
    <row r="5" spans="1:25" s="3" customFormat="1" ht="15" x14ac:dyDescent="0.2">
      <c r="A5" s="195"/>
      <c r="B5" s="16"/>
      <c r="C5" s="184"/>
      <c r="D5" s="40"/>
      <c r="E5" s="14"/>
      <c r="F5" s="4"/>
      <c r="G5" s="14"/>
      <c r="H5" s="14"/>
      <c r="I5" s="4"/>
      <c r="J5" s="14"/>
      <c r="K5" s="14"/>
      <c r="L5" s="14"/>
      <c r="M5" s="176"/>
      <c r="N5" s="176"/>
      <c r="R5" s="157"/>
      <c r="S5" s="157"/>
    </row>
    <row r="6" spans="1:25" s="3" customFormat="1" ht="17.25" customHeight="1" x14ac:dyDescent="0.2">
      <c r="A6" s="13" t="s">
        <v>145</v>
      </c>
      <c r="B6" s="376" t="str">
        <f>+IF('2 CONTEXTO E IDENTIFICACIÓN'!$B$6="","",'2 CONTEXTO E IDENTIFICACIÓN'!$B$6)</f>
        <v>FOMVIVIENDA</v>
      </c>
      <c r="C6" s="376"/>
      <c r="D6" s="376"/>
      <c r="E6" s="376"/>
      <c r="F6" s="376"/>
      <c r="G6" s="376"/>
      <c r="H6" s="376"/>
      <c r="I6" s="376"/>
      <c r="J6" s="376"/>
      <c r="K6" s="376"/>
      <c r="L6" s="376"/>
      <c r="M6" s="376"/>
      <c r="N6" s="376"/>
      <c r="R6" s="157"/>
      <c r="S6" s="157"/>
    </row>
    <row r="7" spans="1:25" s="3" customFormat="1" ht="17.25" customHeight="1" thickBot="1" x14ac:dyDescent="0.25">
      <c r="A7" s="40"/>
      <c r="B7" s="40"/>
      <c r="C7" s="40"/>
      <c r="D7" s="40"/>
      <c r="E7" s="14"/>
      <c r="F7" s="4"/>
      <c r="G7" s="14"/>
      <c r="H7" s="14"/>
      <c r="I7" s="4"/>
      <c r="J7" s="14"/>
      <c r="K7" s="14"/>
      <c r="R7" s="157"/>
      <c r="S7" s="157"/>
    </row>
    <row r="8" spans="1:25" s="3" customFormat="1" ht="15" thickBot="1" x14ac:dyDescent="0.25">
      <c r="A8" s="186"/>
      <c r="B8" s="186"/>
      <c r="C8" s="186"/>
      <c r="D8" s="186"/>
      <c r="E8" s="17"/>
      <c r="F8" s="17"/>
      <c r="G8" s="369" t="s">
        <v>67</v>
      </c>
      <c r="H8" s="370"/>
      <c r="I8" s="370"/>
      <c r="J8" s="370"/>
      <c r="K8" s="370"/>
      <c r="L8" s="370"/>
      <c r="M8" s="370"/>
      <c r="N8" s="371"/>
      <c r="R8" s="157"/>
      <c r="S8" s="157"/>
    </row>
    <row r="9" spans="1:25" s="18" customFormat="1" ht="14.1" customHeight="1" thickBot="1" x14ac:dyDescent="0.3">
      <c r="A9" s="265"/>
      <c r="B9" s="266"/>
      <c r="C9" s="369" t="s">
        <v>73</v>
      </c>
      <c r="D9" s="370"/>
      <c r="E9" s="370"/>
      <c r="F9" s="371"/>
      <c r="G9" s="372" t="s">
        <v>160</v>
      </c>
      <c r="H9" s="373"/>
      <c r="I9" s="374"/>
      <c r="J9" s="372" t="s">
        <v>55</v>
      </c>
      <c r="K9" s="373"/>
      <c r="L9" s="374"/>
      <c r="M9" s="372" t="s">
        <v>187</v>
      </c>
      <c r="N9" s="374"/>
      <c r="P9" s="364" t="s">
        <v>2</v>
      </c>
      <c r="Q9" s="365"/>
      <c r="R9" s="366"/>
      <c r="S9" s="366"/>
      <c r="T9" s="367"/>
      <c r="V9" s="361" t="s">
        <v>4</v>
      </c>
      <c r="W9" s="362"/>
      <c r="X9" s="362"/>
      <c r="Y9" s="363"/>
    </row>
    <row r="10" spans="1:25" s="163" customFormat="1" ht="45" x14ac:dyDescent="0.25">
      <c r="A10" s="267" t="s">
        <v>185</v>
      </c>
      <c r="B10" s="268" t="s">
        <v>184</v>
      </c>
      <c r="C10" s="269" t="s">
        <v>188</v>
      </c>
      <c r="D10" s="270" t="s">
        <v>44</v>
      </c>
      <c r="E10" s="271" t="s">
        <v>183</v>
      </c>
      <c r="F10" s="272" t="s">
        <v>186</v>
      </c>
      <c r="G10" s="273" t="s">
        <v>160</v>
      </c>
      <c r="H10" s="274" t="s">
        <v>245</v>
      </c>
      <c r="I10" s="275" t="s">
        <v>43</v>
      </c>
      <c r="J10" s="273" t="s">
        <v>55</v>
      </c>
      <c r="K10" s="274" t="s">
        <v>245</v>
      </c>
      <c r="L10" s="275" t="s">
        <v>43</v>
      </c>
      <c r="M10" s="273" t="s">
        <v>162</v>
      </c>
      <c r="N10" s="276" t="s">
        <v>161</v>
      </c>
      <c r="P10" s="19" t="s">
        <v>43</v>
      </c>
      <c r="Q10" s="20" t="s">
        <v>44</v>
      </c>
      <c r="R10" s="154" t="s">
        <v>159</v>
      </c>
      <c r="S10" s="154" t="s">
        <v>158</v>
      </c>
      <c r="T10" s="21" t="s">
        <v>45</v>
      </c>
      <c r="V10" s="19" t="s">
        <v>43</v>
      </c>
      <c r="W10" s="20" t="s">
        <v>54</v>
      </c>
      <c r="X10" s="20" t="s">
        <v>72</v>
      </c>
      <c r="Y10" s="21" t="s">
        <v>55</v>
      </c>
    </row>
    <row r="11" spans="1:25" ht="77.25" customHeight="1" x14ac:dyDescent="0.25">
      <c r="A11" s="22" t="str">
        <f>'2 CONTEXTO E IDENTIFICACIÓN'!A11</f>
        <v>R1</v>
      </c>
      <c r="B11" s="279" t="str">
        <f>+'2 CONTEXTO E IDENTIFICACIÓN'!E11</f>
        <v>Perdida economica, degaste operativo y poca credibilidad en la entidad  Por falta de verificacion de condiciones legales del predio Debido a la falta de claridad de las actividades a realizar previas a la formulacion de un proyecto</v>
      </c>
      <c r="C11" s="174">
        <v>365</v>
      </c>
      <c r="D11" s="158" t="str">
        <f t="shared" ref="D11:D15" si="0">+IF(C11="","",IF(C11&lt;=$S$11,$Q$11,IF(C11&lt;=$S$12,$Q$12,IF(C11&lt;=$S$13,$Q$13,IF(C11&lt;=$S$14,$Q$14,IF(C11&gt;=$R$15,$Q$15,""))))))</f>
        <v>La actividad que conlleva el riesgo se ejecuta de 24 a 500 veces por año</v>
      </c>
      <c r="E11" s="159">
        <f>+IF(D11="","",IF(D11=$Q$11,$T$11,IF(D11=$Q$12,$T$12,IF(D11=$Q$13,$T$13,IF(D11=$Q$14,$T$14,IF(D11=$Q$15,$T$15))))))</f>
        <v>0.6</v>
      </c>
      <c r="F11" s="23" t="str">
        <f t="shared" ref="F11:F15" si="1">+IF(D11="","",IF(D11=$Q$11,$P$11,IF(D11=$Q$12,$P$12,IF(D11=$Q$13,$P$13,IF(D11=$Q$14,$P$14,IF(D11=$Q$15,$P$15))))))</f>
        <v>Media</v>
      </c>
      <c r="G11" s="162" t="s">
        <v>62</v>
      </c>
      <c r="H11" s="160">
        <f>+IF(G11="","",IF(G11="N/A","",IF(OR(G11=$X$11,G11=$Y$11),$W$11,IF(OR(G11=$X$12,G11=$Y$12),$W$12,IF(OR(G11=$X$13,G11=$Y$13),$W$13,IF(OR(G11=$X$14,G11=$Y$14),$W$14,IF(OR(G11=$X$15,G11=$Y$15),$W$15)))))))</f>
        <v>0.8</v>
      </c>
      <c r="I11" s="161" t="str">
        <f t="shared" ref="I11:I24" si="2">+IF(G11="","",IF(G11="N/A","",IF(OR(G11=$X$11,G11=$Y$11),$V$11,IF(OR(G11=$X$12,G11=$Y$12),$V$12,IF(OR(G11=$X$13,G11=$Y$13),$V$13,IF(OR(G11=$X$14,G11=$Y$14),$V$14,IF(OR(G11=$X$15,G11=$Y$15),$V$15)))))))</f>
        <v>Mayor</v>
      </c>
      <c r="J11" s="162" t="s">
        <v>61</v>
      </c>
      <c r="K11" s="160">
        <f t="shared" ref="K11:K24" si="3">+IF(J11="","",IF(J11="N/A","",IF(OR(J11=$X$11,J11=$Y$11),$W$11,IF(OR(J11=$X$12,J11=$Y$12),$W$12,IF(OR(J11=$X$13,J11=$Y$13),$W$13,IF(OR(J11=$X$14,J11=$Y$14),$W$14,IF(OR(J11=$X$15,J11=$Y$15),$W$15)))))))</f>
        <v>0.6</v>
      </c>
      <c r="L11" s="161" t="str">
        <f t="shared" ref="L11:L24" si="4">+IF(J11="","",IF(J11="N/A","",IF(OR(J11=$X$11,J11=$Y$11),$V$11,IF(OR(J11=$X$12,J11=$Y$12),$V$12,IF(OR(J11=$X$13,J11=$Y$13),$V$13,IF(OR(J11=$X$14,J11=$Y$14),$V$14,IF(OR(J11=$X$15,J11=$Y$15),$V$15)))))))</f>
        <v>Moderado</v>
      </c>
      <c r="M11" s="177">
        <f>+IF(H11="",K11,IF(K11="",H11,IF(H11&gt;K11,H11,K11)))</f>
        <v>0.8</v>
      </c>
      <c r="N11" s="178" t="str">
        <f>+IF(M11="","",IF(M11=$W$11,$V$11,IF(M11=$W$12,$V$12,IF(M11=$W$13,$V$13,IF(M11=$W$14,$V$14,IF(M11=$W$15,$V$15))))))</f>
        <v>Mayor</v>
      </c>
      <c r="P11" s="24" t="s">
        <v>46</v>
      </c>
      <c r="Q11" s="25" t="s">
        <v>47</v>
      </c>
      <c r="R11" s="155">
        <v>0</v>
      </c>
      <c r="S11" s="155">
        <v>2</v>
      </c>
      <c r="T11" s="26">
        <v>0.2</v>
      </c>
      <c r="V11" s="24" t="s">
        <v>56</v>
      </c>
      <c r="W11" s="27">
        <v>0.2</v>
      </c>
      <c r="X11" s="25" t="s">
        <v>74</v>
      </c>
      <c r="Y11" s="28" t="s">
        <v>57</v>
      </c>
    </row>
    <row r="12" spans="1:25" ht="75" customHeight="1" x14ac:dyDescent="0.25">
      <c r="A12" s="22" t="str">
        <f>'2 CONTEXTO E IDENTIFICACIÓN'!A12</f>
        <v>R2</v>
      </c>
      <c r="B12" s="173" t="str">
        <f>+'2 CONTEXTO E IDENTIFICACIÓN'!E12</f>
        <v xml:space="preserve">Incumplimiento de las obligaciones, retraso en la entrega de los  proyectos.  Por Ausencia de  Planificación de las Obras. Debido a la falta de  credibilidad y transparencia en los procesos de la entidad </v>
      </c>
      <c r="C12" s="175">
        <v>365</v>
      </c>
      <c r="D12" s="158" t="str">
        <f t="shared" si="0"/>
        <v>La actividad que conlleva el riesgo se ejecuta de 24 a 500 veces por año</v>
      </c>
      <c r="E12" s="159">
        <f t="shared" ref="E12:E15" si="5">+IF(D12="","",IF(D12=$Q$11,$T$11,IF(D12=$Q$12,$T$12,IF(D12=$Q$13,$T$13,IF(D12=$Q$14,$T$14,IF(D12=$Q$15,$T$15))))))</f>
        <v>0.6</v>
      </c>
      <c r="F12" s="23" t="str">
        <f t="shared" si="1"/>
        <v>Media</v>
      </c>
      <c r="G12" s="162" t="s">
        <v>62</v>
      </c>
      <c r="H12" s="160">
        <f>+IF(G12="","",IF(G12="N/A","",IF(OR(G12=$X$11,G12=$Y$11),$W$11,IF(OR(G12=$X$12,G12=$Y$12),$W$12,IF(OR(G12=$X$13,G12=$Y$13),$W$13,IF(OR(G12=$X$14,G12=$Y$14),$W$14,IF(OR(G12=$X$15,G12=$Y$15),$W$15)))))))</f>
        <v>0.8</v>
      </c>
      <c r="I12" s="161" t="str">
        <f>+IF(G12="","",IF(G12="N/A","",IF(OR(G12=$X$11,G12=$Y$11),$V$11,IF(OR(G12=$X$12,G12=$Y$12),$V$12,IF(OR(G12=$X$13,G12=$Y$13),$V$13,IF(OR(G12=$X$14,G12=$Y$14),$V$14,IF(OR(G12=$X$15,G12=$Y$15),$V$15)))))))</f>
        <v>Mayor</v>
      </c>
      <c r="J12" s="162" t="s">
        <v>61</v>
      </c>
      <c r="K12" s="160">
        <f t="shared" si="3"/>
        <v>0.6</v>
      </c>
      <c r="L12" s="161" t="str">
        <f t="shared" si="4"/>
        <v>Moderado</v>
      </c>
      <c r="M12" s="177">
        <f>+IF(H12="",K12,IF(K12="",H12,IF(H12&gt;K12,H12,K12)))</f>
        <v>0.8</v>
      </c>
      <c r="N12" s="178" t="str">
        <f t="shared" ref="N12:N24" si="6">+IF(M12="","",IF(M12=$W$11,$V$11,IF(M12=$W$12,$V$12,IF(M12=$W$13,$V$13,IF(M12=$W$14,$V$14,IF(M12=$W$15,$V$15))))))</f>
        <v>Mayor</v>
      </c>
      <c r="P12" s="29" t="s">
        <v>48</v>
      </c>
      <c r="Q12" s="30" t="s">
        <v>49</v>
      </c>
      <c r="R12" s="155">
        <v>3</v>
      </c>
      <c r="S12" s="155">
        <v>24</v>
      </c>
      <c r="T12" s="26">
        <v>0.4</v>
      </c>
      <c r="V12" s="29" t="s">
        <v>7</v>
      </c>
      <c r="W12" s="27">
        <v>0.4</v>
      </c>
      <c r="X12" s="30" t="s">
        <v>58</v>
      </c>
      <c r="Y12" s="31" t="s">
        <v>59</v>
      </c>
    </row>
    <row r="13" spans="1:25" ht="64.5" customHeight="1" x14ac:dyDescent="0.25">
      <c r="A13" s="22" t="str">
        <f>'2 CONTEXTO E IDENTIFICACIÓN'!A13</f>
        <v>R3</v>
      </c>
      <c r="B13" s="279" t="str">
        <f>+'2 CONTEXTO E IDENTIFICACIÓN'!E13</f>
        <v>Poco control sobre los gastos  que afectan la consecución de los objetivos de entidad Por falta de analisis frente al resultado que debe garantizar  cada proceso. Debido a la ausencia de gestión financiera  orientada al logro de los resultados.</v>
      </c>
      <c r="C13" s="175">
        <v>365</v>
      </c>
      <c r="D13" s="158" t="str">
        <f>+IF(C13="","",IF(C13&lt;=$S$11,$Q$11,IF(C13&lt;=$S$12,$Q$12,IF(C13&lt;=$S$13,$Q$13,IF(C13&lt;=$S$14,$Q$14,IF(C13&gt;=$R$15,$Q$15,""))))))</f>
        <v>La actividad que conlleva el riesgo se ejecuta de 24 a 500 veces por año</v>
      </c>
      <c r="E13" s="159">
        <f t="shared" si="5"/>
        <v>0.6</v>
      </c>
      <c r="F13" s="23" t="str">
        <f t="shared" si="1"/>
        <v>Media</v>
      </c>
      <c r="G13" s="162" t="s">
        <v>62</v>
      </c>
      <c r="H13" s="160">
        <f t="shared" ref="H13:H24" si="7">+IF(G13="","",IF(G13="N/A","",IF(OR(G13=$X$11,G13=$Y$11),$W$11,IF(OR(G13=$X$12,G13=$Y$12),$W$12,IF(OR(G13=$X$13,G13=$Y$13),$W$13,IF(OR(G13=$X$14,G13=$Y$14),$W$14,IF(OR(G13=$X$15,G13=$Y$15),$W$15)))))))</f>
        <v>0.8</v>
      </c>
      <c r="I13" s="161" t="str">
        <f t="shared" si="2"/>
        <v>Mayor</v>
      </c>
      <c r="J13" s="162" t="s">
        <v>63</v>
      </c>
      <c r="K13" s="160">
        <f t="shared" si="3"/>
        <v>0.8</v>
      </c>
      <c r="L13" s="161" t="str">
        <f t="shared" si="4"/>
        <v>Mayor</v>
      </c>
      <c r="M13" s="177">
        <f t="shared" ref="M13:M24" si="8">+IF(H13="",K13,IF(K13="",H13,IF(H13&gt;K13,H13,K13)))</f>
        <v>0.8</v>
      </c>
      <c r="N13" s="178" t="str">
        <f t="shared" si="6"/>
        <v>Mayor</v>
      </c>
      <c r="P13" s="32" t="s">
        <v>50</v>
      </c>
      <c r="Q13" s="30" t="s">
        <v>51</v>
      </c>
      <c r="R13" s="155">
        <v>25</v>
      </c>
      <c r="S13" s="155">
        <v>500</v>
      </c>
      <c r="T13" s="26">
        <v>0.6</v>
      </c>
      <c r="V13" s="32" t="s">
        <v>5</v>
      </c>
      <c r="W13" s="27">
        <v>0.6</v>
      </c>
      <c r="X13" s="30" t="s">
        <v>60</v>
      </c>
      <c r="Y13" s="31" t="s">
        <v>61</v>
      </c>
    </row>
    <row r="14" spans="1:25" ht="70.5" customHeight="1" x14ac:dyDescent="0.25">
      <c r="A14" s="22" t="str">
        <f>'2 CONTEXTO E IDENTIFICACIÓN'!A14</f>
        <v>R4</v>
      </c>
      <c r="B14" s="173" t="str">
        <f>+'2 CONTEXTO E IDENTIFICACIÓN'!E14</f>
        <v xml:space="preserve">Incumplimiento en las metas de inversión por ausencia de  verificación de los recursos destinados a los fines previstos. Por falta de  seguimiento en la evaluación y ejecución del gasto. </v>
      </c>
      <c r="C14" s="175">
        <v>365</v>
      </c>
      <c r="D14" s="158" t="str">
        <f t="shared" si="0"/>
        <v>La actividad que conlleva el riesgo se ejecuta de 24 a 500 veces por año</v>
      </c>
      <c r="E14" s="159">
        <f t="shared" si="5"/>
        <v>0.6</v>
      </c>
      <c r="F14" s="23" t="str">
        <f t="shared" si="1"/>
        <v>Media</v>
      </c>
      <c r="G14" s="162" t="s">
        <v>62</v>
      </c>
      <c r="H14" s="160">
        <f>+IF(G14="","",IF(G14="N/A","",IF(OR(G14=$X$11,G14=$Y$11),$W$11,IF(OR(G14=$X$12,G14=$Y$12),$W$12,IF(OR(G14=$X$13,G14=$Y$13),$W$13,IF(OR(G14=$X$14,G14=$Y$14),$W$14,IF(OR(G14=$X$15,G14=$Y$15),$W$15)))))))</f>
        <v>0.8</v>
      </c>
      <c r="I14" s="161" t="str">
        <f>+IF(G14="","",IF(G14="N/A","",IF(OR(G14=$X$11,G14=$Y$11),$V$11,IF(OR(G14=$X$12,G14=$Y$12),$V$12,IF(OR(G14=$X$13,G14=$Y$13),$V$13,IF(OR(G14=$X$14,G14=$Y$14),$V$14,IF(OR(G14=$X$15,G14=$Y$15),$V$15)))))))</f>
        <v>Mayor</v>
      </c>
      <c r="J14" s="162" t="s">
        <v>61</v>
      </c>
      <c r="K14" s="160">
        <f t="shared" si="3"/>
        <v>0.6</v>
      </c>
      <c r="L14" s="161" t="str">
        <f t="shared" si="4"/>
        <v>Moderado</v>
      </c>
      <c r="M14" s="177">
        <f t="shared" si="8"/>
        <v>0.8</v>
      </c>
      <c r="N14" s="178" t="str">
        <f t="shared" si="6"/>
        <v>Mayor</v>
      </c>
      <c r="P14" s="33" t="s">
        <v>52</v>
      </c>
      <c r="Q14" s="30" t="s">
        <v>70</v>
      </c>
      <c r="R14" s="155">
        <v>5001</v>
      </c>
      <c r="S14" s="155">
        <v>5000</v>
      </c>
      <c r="T14" s="26">
        <v>0.8</v>
      </c>
      <c r="V14" s="33" t="s">
        <v>6</v>
      </c>
      <c r="W14" s="27">
        <v>0.8</v>
      </c>
      <c r="X14" s="30" t="s">
        <v>62</v>
      </c>
      <c r="Y14" s="31" t="s">
        <v>63</v>
      </c>
    </row>
    <row r="15" spans="1:25" ht="69" customHeight="1" x14ac:dyDescent="0.25">
      <c r="A15" s="22" t="str">
        <f>'2 CONTEXTO E IDENTIFICACIÓN'!A15</f>
        <v>R5</v>
      </c>
      <c r="B15" s="173" t="str">
        <f>+'2 CONTEXTO E IDENTIFICACIÓN'!E15</f>
        <v>irregularidades en el manejo de los  fondos  financieros Por no cumplir con las normativas legales y financieras  Debido a la falta de acciones necesarias para prevenir deficiencias en los procesos.</v>
      </c>
      <c r="C15" s="175">
        <v>365</v>
      </c>
      <c r="D15" s="158" t="str">
        <f t="shared" si="0"/>
        <v>La actividad que conlleva el riesgo se ejecuta de 24 a 500 veces por año</v>
      </c>
      <c r="E15" s="159">
        <f t="shared" si="5"/>
        <v>0.6</v>
      </c>
      <c r="F15" s="23" t="str">
        <f t="shared" si="1"/>
        <v>Media</v>
      </c>
      <c r="G15" s="162" t="s">
        <v>62</v>
      </c>
      <c r="H15" s="160">
        <f>+IF(G15="","",IF(G15="N/A","",IF(OR(G15=$X$11,G15=$Y$11),$W$11,IF(OR(G15=$X$12,G15=$Y$12),$W$12,IF(OR(G15=$X$13,G15=$Y$13),$W$13,IF(OR(G15=$X$14,G15=$Y$14),$W$14,IF(OR(G15=$X$15,G15=$Y$15),$W$15)))))))</f>
        <v>0.8</v>
      </c>
      <c r="I15" s="161" t="str">
        <f t="shared" si="2"/>
        <v>Mayor</v>
      </c>
      <c r="J15" s="162" t="s">
        <v>61</v>
      </c>
      <c r="K15" s="160">
        <f t="shared" si="3"/>
        <v>0.6</v>
      </c>
      <c r="L15" s="161" t="str">
        <f t="shared" si="4"/>
        <v>Moderado</v>
      </c>
      <c r="M15" s="177">
        <f t="shared" si="8"/>
        <v>0.8</v>
      </c>
      <c r="N15" s="178" t="str">
        <f t="shared" si="6"/>
        <v>Mayor</v>
      </c>
      <c r="P15" s="34" t="s">
        <v>53</v>
      </c>
      <c r="Q15" s="30" t="s">
        <v>71</v>
      </c>
      <c r="R15" s="155">
        <v>5001</v>
      </c>
      <c r="S15" s="155"/>
      <c r="T15" s="26">
        <v>1</v>
      </c>
      <c r="V15" s="34" t="s">
        <v>64</v>
      </c>
      <c r="W15" s="27">
        <v>1</v>
      </c>
      <c r="X15" s="30" t="s">
        <v>65</v>
      </c>
      <c r="Y15" s="31" t="s">
        <v>66</v>
      </c>
    </row>
    <row r="16" spans="1:25" ht="64.5" customHeight="1" thickBot="1" x14ac:dyDescent="0.3">
      <c r="A16" s="22" t="str">
        <f>'2 CONTEXTO E IDENTIFICACIÓN'!A16</f>
        <v>R6</v>
      </c>
      <c r="B16" s="173" t="str">
        <f>+'2 CONTEXTO E IDENTIFICACIÓN'!E16</f>
        <v xml:space="preserve">Perdidad de credibilidad y buen nombre ante las relaciones con clientes y socios Por falta de medidas de seguridad y controles  en los procesos de digitalización de cuentas y pagos electrónicos. Debido a la ausencia de revision y concordancia de datos </v>
      </c>
      <c r="C16" s="175">
        <v>365</v>
      </c>
      <c r="D16" s="158" t="str">
        <f t="shared" ref="D16:D21" si="9">+IF(C16="","",IF(C16&lt;=$S$11,$Q$11,IF(C16&lt;=$S$12,$Q$12,IF(C16&lt;=$S$13,$Q$13,IF(C16&lt;=$S$14,$Q$14,IF(C16&gt;=$R$15,$Q$15,""))))))</f>
        <v>La actividad que conlleva el riesgo se ejecuta de 24 a 500 veces por año</v>
      </c>
      <c r="E16" s="159">
        <f t="shared" ref="E16:E21" si="10">+IF(D16="","",IF(D16=$Q$11,$T$11,IF(D16=$Q$12,$T$12,IF(D16=$Q$13,$T$13,IF(D16=$Q$14,$T$14,IF(D16=$Q$15,$T$15))))))</f>
        <v>0.6</v>
      </c>
      <c r="F16" s="23" t="str">
        <f t="shared" ref="F16:F21" si="11">+IF(D16="","",IF(D16=$Q$11,$P$11,IF(D16=$Q$12,$P$12,IF(D16=$Q$13,$P$13,IF(D16=$Q$14,$P$14,IF(D16=$Q$15,$P$15))))))</f>
        <v>Media</v>
      </c>
      <c r="G16" s="162" t="s">
        <v>74</v>
      </c>
      <c r="H16" s="160">
        <f>+IF(G16="","",IF(G16="N/A","",IF(OR(G16=$X$11,G16=$Y$11),$W$11,IF(OR(G16=$X$12,G16=$Y$12),$W$12,IF(OR(G16=$X$13,G16=$Y$13),$W$13,IF(OR(G16=$X$14,G16=$Y$14),$W$14,IF(OR(G16=$X$15,G16=$Y$15),$W$15)))))))</f>
        <v>0.2</v>
      </c>
      <c r="I16" s="161" t="str">
        <f t="shared" si="2"/>
        <v>Leve</v>
      </c>
      <c r="J16" s="162" t="s">
        <v>63</v>
      </c>
      <c r="K16" s="160">
        <f t="shared" ref="K16:K22" si="12">+IF(J16="","",IF(J16="N/A","",IF(OR(J16=$X$11,J16=$Y$11),$W$11,IF(OR(J16=$X$12,J16=$Y$12),$W$12,IF(OR(J16=$X$13,J16=$Y$13),$W$13,IF(OR(J16=$X$14,J16=$Y$14),$W$14,IF(OR(J16=$X$15,J16=$Y$15),$W$15)))))))</f>
        <v>0.8</v>
      </c>
      <c r="L16" s="161" t="str">
        <f t="shared" ref="L16:L22" si="13">+IF(J16="","",IF(J16="N/A","",IF(OR(J16=$X$11,J16=$Y$11),$V$11,IF(OR(J16=$X$12,J16=$Y$12),$V$12,IF(OR(J16=$X$13,J16=$Y$13),$V$13,IF(OR(J16=$X$14,J16=$Y$14),$V$14,IF(OR(J16=$X$15,J16=$Y$15),$V$15)))))))</f>
        <v>Mayor</v>
      </c>
      <c r="M16" s="177">
        <f>+IF(H16="",K16,IF(K16="",H16,IF(H16&gt;K16,H16,K16)))</f>
        <v>0.8</v>
      </c>
      <c r="N16" s="178" t="str">
        <f>+IF(M16="","",IF(M16=$W$11,$V$11,IF(M16=$W$12,$V$12,IF(M16=$W$13,$V$13,IF(M16=$W$14,$V$14,IF(M16=$W$15,$V$15))))))</f>
        <v>Mayor</v>
      </c>
      <c r="P16" s="35"/>
      <c r="Q16" s="36"/>
      <c r="R16" s="156"/>
      <c r="S16" s="156"/>
      <c r="T16" s="37"/>
      <c r="V16" s="35"/>
      <c r="W16" s="36"/>
      <c r="X16" s="36" t="s">
        <v>132</v>
      </c>
      <c r="Y16" s="37" t="s">
        <v>132</v>
      </c>
    </row>
    <row r="17" spans="1:14" ht="63" customHeight="1" x14ac:dyDescent="0.25">
      <c r="A17" s="22" t="str">
        <f>'2 CONTEXTO E IDENTIFICACIÓN'!A17</f>
        <v>R7</v>
      </c>
      <c r="B17" s="173" t="str">
        <f>+'2 CONTEXTO E IDENTIFICACIÓN'!E17</f>
        <v>Sanciones por parte de los entes de control  Por pérdida de información importante para defensa y soporte. Debido a la falta de analisis de la criticidad de la permanencia de la información.</v>
      </c>
      <c r="C17" s="175">
        <v>365</v>
      </c>
      <c r="D17" s="158" t="str">
        <f t="shared" si="9"/>
        <v>La actividad que conlleva el riesgo se ejecuta de 24 a 500 veces por año</v>
      </c>
      <c r="E17" s="159">
        <f t="shared" si="10"/>
        <v>0.6</v>
      </c>
      <c r="F17" s="23" t="str">
        <f t="shared" si="11"/>
        <v>Media</v>
      </c>
      <c r="G17" s="162" t="s">
        <v>60</v>
      </c>
      <c r="H17" s="160">
        <f>+IF(G17="","",IF(G17="N/A","",IF(OR(G17=$X$11,G17=$Y$11),$W$11,IF(OR(G17=$X$12,G17=$Y$12),$W$12,IF(OR(G17=$X$13,G17=$Y$13),$W$13,IF(OR(G17=$X$14,G17=$Y$14),$W$14,IF(OR(G17=$X$15,G17=$Y$15),$W$15)))))))</f>
        <v>0.6</v>
      </c>
      <c r="I17" s="161" t="str">
        <f t="shared" si="2"/>
        <v>Moderado</v>
      </c>
      <c r="J17" s="162" t="s">
        <v>57</v>
      </c>
      <c r="K17" s="160">
        <f t="shared" si="12"/>
        <v>0.2</v>
      </c>
      <c r="L17" s="161" t="str">
        <f t="shared" si="13"/>
        <v>Leve</v>
      </c>
      <c r="M17" s="177">
        <f>+IF(H17="",K17,IF(K17="",H17,IF(H17&gt;K17,H17,K17)))</f>
        <v>0.6</v>
      </c>
      <c r="N17" s="178" t="str">
        <f>+IF(M17="","",IF(M17=$W$11,$V$11,IF(M17=$W$12,$V$12,IF(M17=$W$13,$V$13,IF(M17=$W$14,$V$14,IF(M17=$W$15,$V$15))))))</f>
        <v>Moderado</v>
      </c>
    </row>
    <row r="18" spans="1:14" ht="73.5" customHeight="1" x14ac:dyDescent="0.25">
      <c r="A18" s="22" t="str">
        <f>'2 CONTEXTO E IDENTIFICACIÓN'!A18</f>
        <v>R8</v>
      </c>
      <c r="B18" s="173" t="str">
        <f>+'2 CONTEXTO E IDENTIFICACIÓN'!E18</f>
        <v>Consecuencias legales y posibles sanciones. Por errores en la estructuración de proyectos, contratos y demas procesos de la entidad. Debido a la falta de personal idoneo que afecta  la calidad de los servicios prestados y en la satisfacción de los clientes internos y externos.</v>
      </c>
      <c r="C18" s="175">
        <v>365</v>
      </c>
      <c r="D18" s="158" t="str">
        <f t="shared" si="9"/>
        <v>La actividad que conlleva el riesgo se ejecuta de 24 a 500 veces por año</v>
      </c>
      <c r="E18" s="159">
        <f t="shared" si="10"/>
        <v>0.6</v>
      </c>
      <c r="F18" s="23" t="str">
        <f t="shared" si="11"/>
        <v>Media</v>
      </c>
      <c r="G18" s="162" t="s">
        <v>60</v>
      </c>
      <c r="H18" s="160">
        <f>+IF(G18="","",IF(G18="N/A","",IF(OR(G18=$X$11,G18=$Y$11),$W$11,IF(OR(G18=$X$12,G18=$Y$12),$W$12,IF(OR(G18=$X$13,G18=$Y$13),$W$13,IF(OR(G18=$X$14,G18=$Y$14),$W$14,IF(OR(G18=$X$15,G18=$Y$15),$W$15)))))))</f>
        <v>0.6</v>
      </c>
      <c r="I18" s="161" t="str">
        <f>+IF(G18="","",IF(G18="N/A","",IF(OR(G18=$X$11,G18=$Y$11),$V$11,IF(OR(G18=$X$12,G18=$Y$12),$V$12,IF(OR(G18=$X$13,G18=$Y$13),$V$13,IF(OR(G18=$X$14,G18=$Y$14),$V$14,IF(OR(G18=$X$15,G18=$Y$15),$V$15)))))))</f>
        <v>Moderado</v>
      </c>
      <c r="J18" s="162" t="s">
        <v>61</v>
      </c>
      <c r="K18" s="160">
        <f t="shared" si="12"/>
        <v>0.6</v>
      </c>
      <c r="L18" s="161" t="str">
        <f t="shared" si="13"/>
        <v>Moderado</v>
      </c>
      <c r="M18" s="177">
        <f t="shared" si="8"/>
        <v>0.6</v>
      </c>
      <c r="N18" s="178" t="str">
        <f t="shared" si="6"/>
        <v>Moderado</v>
      </c>
    </row>
    <row r="19" spans="1:14" ht="75" x14ac:dyDescent="0.25">
      <c r="A19" s="22" t="str">
        <f>'2 CONTEXTO E IDENTIFICACIÓN'!A19</f>
        <v>R9</v>
      </c>
      <c r="B19" s="173" t="str">
        <f>+'2 CONTEXTO E IDENTIFICACIÓN'!E19</f>
        <v>falta de  credibilidad y transparencia en los procesos de la entidad  Por Incumpliento de las normas  de contratación Debido a la ausencia de seguimiento en los requerimientos para contratar.</v>
      </c>
      <c r="C19" s="175">
        <v>365</v>
      </c>
      <c r="D19" s="158" t="str">
        <f t="shared" si="9"/>
        <v>La actividad que conlleva el riesgo se ejecuta de 24 a 500 veces por año</v>
      </c>
      <c r="E19" s="159">
        <f t="shared" si="10"/>
        <v>0.6</v>
      </c>
      <c r="F19" s="23" t="str">
        <f t="shared" si="11"/>
        <v>Media</v>
      </c>
      <c r="G19" s="162" t="s">
        <v>60</v>
      </c>
      <c r="H19" s="160">
        <f t="shared" si="7"/>
        <v>0.6</v>
      </c>
      <c r="I19" s="161" t="str">
        <f t="shared" si="2"/>
        <v>Moderado</v>
      </c>
      <c r="J19" s="162" t="s">
        <v>61</v>
      </c>
      <c r="K19" s="160">
        <f t="shared" si="12"/>
        <v>0.6</v>
      </c>
      <c r="L19" s="161" t="str">
        <f t="shared" si="13"/>
        <v>Moderado</v>
      </c>
      <c r="M19" s="177">
        <f>+IF(H19="",K19,IF(K19="",H19,IF(H19&gt;K19,H19,K19)))</f>
        <v>0.6</v>
      </c>
      <c r="N19" s="178" t="str">
        <f>+IF(M19="","",IF(M19=$W$11,$V$11,IF(M19=$W$12,$V$12,IF(M19=$W$13,$V$13,IF(M19=$W$14,$V$14,IF(M19=$W$15,$V$15))))))</f>
        <v>Moderado</v>
      </c>
    </row>
    <row r="20" spans="1:14" ht="48.75" customHeight="1" x14ac:dyDescent="0.25">
      <c r="A20" s="22" t="str">
        <f>'2 CONTEXTO E IDENTIFICACIÓN'!A20</f>
        <v>R10</v>
      </c>
      <c r="B20" s="173" t="str">
        <f>+'2 CONTEXTO E IDENTIFICACIÓN'!E20</f>
        <v>Consecuencias legales financieras y operativas para la entidad Por Falta de verificación  de los planes, especificaciones técnicas, normativas y regulaciones Debido al incumplimiento de las condiciones del contrato.</v>
      </c>
      <c r="C20" s="175">
        <v>365</v>
      </c>
      <c r="D20" s="158" t="str">
        <f t="shared" si="9"/>
        <v>La actividad que conlleva el riesgo se ejecuta de 24 a 500 veces por año</v>
      </c>
      <c r="E20" s="159">
        <f t="shared" si="10"/>
        <v>0.6</v>
      </c>
      <c r="F20" s="23" t="str">
        <f t="shared" si="11"/>
        <v>Media</v>
      </c>
      <c r="G20" s="162" t="s">
        <v>60</v>
      </c>
      <c r="H20" s="160">
        <v>0.8</v>
      </c>
      <c r="I20" s="161" t="str">
        <f>+IF(G20="","",IF(G20="N/A","",IF(OR(G20=$X$11,G20=$Y$11),$V$11,IF(OR(G20=$X$12,G20=$Y$12),$V$12,IF(OR(G20=$X$13,G20=$Y$13),$V$13,IF(OR(G20=$X$14,G20=$Y$14),$V$14,IF(OR(G20=$X$15,G20=$Y$15),$V$15)))))))</f>
        <v>Moderado</v>
      </c>
      <c r="J20" s="162" t="s">
        <v>57</v>
      </c>
      <c r="K20" s="160">
        <f t="shared" si="12"/>
        <v>0.2</v>
      </c>
      <c r="L20" s="161" t="str">
        <f t="shared" si="13"/>
        <v>Leve</v>
      </c>
      <c r="M20" s="177">
        <f>+IF(H20="",K20,IF(K20="",H20,IF(H20&gt;K20,H20,K20)))</f>
        <v>0.8</v>
      </c>
      <c r="N20" s="178" t="str">
        <f>+IF(M20="","",IF(M20=$W$11,$V$11,IF(M20=$W$12,$V$12,IF(M20=$W$13,$V$13,IF(M20=$W$14,$V$14,IF(M20=$W$15,$V$15))))))</f>
        <v>Mayor</v>
      </c>
    </row>
    <row r="21" spans="1:14" ht="48.75" customHeight="1" x14ac:dyDescent="0.25">
      <c r="A21" s="22" t="str">
        <f>'2 CONTEXTO E IDENTIFICACIÓN'!A21</f>
        <v>R11</v>
      </c>
      <c r="B21" s="173" t="str">
        <f>+'2 CONTEXTO E IDENTIFICACIÓN'!E21</f>
        <v xml:space="preserve">Sanciones legales y detrimento patrimonial  Por falta de seguimiento a los procesos en pro y en contra de la entidad  Debido al desconocimiento del estado de los procesos como las actuaciones frente a los mismos.  </v>
      </c>
      <c r="C21" s="175">
        <v>365</v>
      </c>
      <c r="D21" s="158" t="str">
        <f t="shared" si="9"/>
        <v>La actividad que conlleva el riesgo se ejecuta de 24 a 500 veces por año</v>
      </c>
      <c r="E21" s="159">
        <f t="shared" si="10"/>
        <v>0.6</v>
      </c>
      <c r="F21" s="23" t="str">
        <f t="shared" si="11"/>
        <v>Media</v>
      </c>
      <c r="G21" s="162" t="s">
        <v>60</v>
      </c>
      <c r="H21" s="160">
        <v>0.6</v>
      </c>
      <c r="I21" s="161" t="str">
        <f t="shared" si="2"/>
        <v>Moderado</v>
      </c>
      <c r="J21" s="162" t="s">
        <v>59</v>
      </c>
      <c r="K21" s="160">
        <f t="shared" si="12"/>
        <v>0.4</v>
      </c>
      <c r="L21" s="161" t="str">
        <f t="shared" si="13"/>
        <v>Menor</v>
      </c>
      <c r="M21" s="177">
        <f>+IF(H21="",K21,IF(K21="",H21,IF(H21&gt;K21,H21,K21)))</f>
        <v>0.6</v>
      </c>
      <c r="N21" s="178" t="str">
        <f>+IF(M21="","",IF(M21=$W$11,$V$11,IF(M21=$W$12,$V$12,IF(M21=$W$13,$V$13,IF(M21=$W$14,$V$14,IF(M21=$W$15,$V$15))))))</f>
        <v>Moderado</v>
      </c>
    </row>
    <row r="22" spans="1:14" ht="62.25" customHeight="1" x14ac:dyDescent="0.25">
      <c r="A22" s="22" t="str">
        <f>'2 CONTEXTO E IDENTIFICACIÓN'!A22</f>
        <v>R12</v>
      </c>
      <c r="B22" s="173" t="str">
        <f>+'2 CONTEXTO E IDENTIFICACIÓN'!E22</f>
        <v>Ausencia de  confianza por parte de los usuarios frente a la entidad. Por procesos ineficientes para la gestión, seguimiento y respuesta a los PQRS. Debido a la falta de  capacitación  en la gestión de las PQRS y ectividad en el recibido de las mismas.</v>
      </c>
      <c r="C22" s="175">
        <v>365</v>
      </c>
      <c r="D22" s="158" t="str">
        <f>+IF(C22="","",IF(C22&lt;=$S$11,$Q$11,IF(C22&lt;=$S$12,$Q$12,IF(C22&lt;=$S$13,$Q$13,IF(C22&lt;=$S$14,$Q$14,IF(C22&gt;=$R$15,$Q$15,""))))))</f>
        <v>La actividad que conlleva el riesgo se ejecuta de 24 a 500 veces por año</v>
      </c>
      <c r="E22" s="159">
        <f>+IF(D22="","",IF(D22=$Q$11,$T$11,IF(D22=$Q$12,$T$12,IF(D22=$Q$13,$T$13,IF(D22=$Q$14,$T$14,IF(D22=$Q$15,$T$15))))))</f>
        <v>0.6</v>
      </c>
      <c r="F22" s="23" t="str">
        <f>+IF(D22="","",IF(D22=$Q$11,$P$11,IF(D22=$Q$12,$P$12,IF(D22=$Q$13,$P$13,IF(D22=$Q$14,$P$14,IF(D22=$Q$15,$P$15))))))</f>
        <v>Media</v>
      </c>
      <c r="G22" s="162" t="s">
        <v>74</v>
      </c>
      <c r="H22" s="160">
        <f>+IF(G22="","",IF(G22="N/A","",IF(OR(G22=$X$11,G22=$Y$11),$W$11,IF(OR(G22=$X$12,G22=$Y$12),$W$12,IF(OR(G22=$X$13,G22=$Y$13),$W$13,IF(OR(G22=$X$14,G22=$Y$14),$W$14,IF(OR(G22=$X$15,G22=$Y$15),$W$15)))))))</f>
        <v>0.2</v>
      </c>
      <c r="I22" s="161" t="str">
        <f>+IF(G22="","",IF(G22="N/A","",IF(OR(G22=$X$11,G22=$Y$11),$V$11,IF(OR(G22=$X$12,G22=$Y$12),$V$12,IF(OR(G22=$X$13,G22=$Y$13),$V$13,IF(OR(G22=$X$14,G22=$Y$14),$V$14,IF(OR(G22=$X$15,G22=$Y$15),$V$15)))))))</f>
        <v>Leve</v>
      </c>
      <c r="J22" s="162" t="s">
        <v>57</v>
      </c>
      <c r="K22" s="160">
        <f t="shared" si="12"/>
        <v>0.2</v>
      </c>
      <c r="L22" s="161" t="str">
        <f t="shared" si="13"/>
        <v>Leve</v>
      </c>
      <c r="M22" s="177">
        <f t="shared" si="8"/>
        <v>0.2</v>
      </c>
      <c r="N22" s="178" t="str">
        <f t="shared" si="6"/>
        <v>Leve</v>
      </c>
    </row>
    <row r="23" spans="1:14" ht="57" customHeight="1" x14ac:dyDescent="0.25">
      <c r="A23" s="22" t="str">
        <f>'2 CONTEXTO E IDENTIFICACIÓN'!A23</f>
        <v>R13</v>
      </c>
      <c r="B23" s="173" t="str">
        <f>+'2 CONTEXTO E IDENTIFICACIÓN'!E23</f>
        <v>sanciones por requerimientos de los organismos de Control  Por falta de seguimiento a los planes de mejoramiento respecto a los hallazgos detectados por los Entes de Control. Debido a la falta de  cronograma y seguimiento a las actividades propias de control interno</v>
      </c>
      <c r="C23" s="175">
        <v>180</v>
      </c>
      <c r="D23" s="158" t="str">
        <f>+IF(C23="","",IF(C23&lt;=$S$11,$Q$11,IF(C23&lt;=$S$12,$Q$12,IF(C23&lt;=$S$13,$Q$13,IF(C23&lt;=$S$14,$Q$14,IF(C23&gt;=$R$15,$Q$15,""))))))</f>
        <v>La actividad que conlleva el riesgo se ejecuta de 24 a 500 veces por año</v>
      </c>
      <c r="E23" s="159">
        <f>+IF(D23="","",IF(D23=$Q$11,$T$11,IF(D23=$Q$12,$T$12,IF(D23=$Q$13,$T$13,IF(D23=$Q$14,$T$14,IF(D23=$Q$15,$T$15))))))</f>
        <v>0.6</v>
      </c>
      <c r="F23" s="23" t="str">
        <f>+IF(D23="","",IF(D23=$Q$11,$P$11,IF(D23=$Q$12,$P$12,IF(D23=$Q$13,$P$13,IF(D23=$Q$14,$P$14,IF(D23=$Q$15,$P$15))))))</f>
        <v>Media</v>
      </c>
      <c r="G23" s="162" t="s">
        <v>74</v>
      </c>
      <c r="H23" s="160">
        <f t="shared" si="7"/>
        <v>0.2</v>
      </c>
      <c r="I23" s="161" t="str">
        <f t="shared" si="2"/>
        <v>Leve</v>
      </c>
      <c r="J23" s="162" t="s">
        <v>57</v>
      </c>
      <c r="K23" s="160">
        <f t="shared" si="3"/>
        <v>0.2</v>
      </c>
      <c r="L23" s="161" t="str">
        <f t="shared" si="4"/>
        <v>Leve</v>
      </c>
      <c r="M23" s="177">
        <f t="shared" si="8"/>
        <v>0.2</v>
      </c>
      <c r="N23" s="178" t="str">
        <f t="shared" si="6"/>
        <v>Leve</v>
      </c>
    </row>
    <row r="24" spans="1:14" ht="53.25" customHeight="1" x14ac:dyDescent="0.25">
      <c r="A24" s="22" t="str">
        <f>'2 CONTEXTO E IDENTIFICACIÓN'!A24</f>
        <v>R14</v>
      </c>
      <c r="B24" s="173" t="str">
        <f>+'2 CONTEXTO E IDENTIFICACIÓN'!E24</f>
        <v>sanciones por irregularidades en los procesos  Por no tener  claro el objetivo de las auditorías a  realizar durante la vigencia a evaluar. Debido al desconocimiento de los procesos de la entidad</v>
      </c>
      <c r="C24" s="175">
        <v>180</v>
      </c>
      <c r="D24" s="158" t="str">
        <f>+IF(C24="","",IF(C24&lt;=$S$11,$Q$11,IF(C24&lt;=$S$12,$Q$12,IF(C24&lt;=$S$13,$Q$13,IF(C24&lt;=$S$14,$Q$14,IF(C24&gt;=$R$15,$Q$15,""))))))</f>
        <v>La actividad que conlleva el riesgo se ejecuta de 24 a 500 veces por año</v>
      </c>
      <c r="E24" s="159">
        <f>+IF(D24="","",IF(D24=$Q$11,$T$11,IF(D24=$Q$12,$T$12,IF(D24=$Q$13,$T$13,IF(D24=$Q$14,$T$14,IF(D24=$Q$15,$T$15))))))</f>
        <v>0.6</v>
      </c>
      <c r="F24" s="23" t="str">
        <f>+IF(D24="","",IF(D24=$Q$11,$P$11,IF(D24=$Q$12,$P$12,IF(D24=$Q$13,$P$13,IF(D24=$Q$14,$P$14,IF(D24=$Q$15,$P$15))))))</f>
        <v>Media</v>
      </c>
      <c r="G24" s="162" t="s">
        <v>74</v>
      </c>
      <c r="H24" s="160">
        <f t="shared" si="7"/>
        <v>0.2</v>
      </c>
      <c r="I24" s="161" t="str">
        <f t="shared" si="2"/>
        <v>Leve</v>
      </c>
      <c r="J24" s="162" t="s">
        <v>57</v>
      </c>
      <c r="K24" s="160">
        <f t="shared" si="3"/>
        <v>0.2</v>
      </c>
      <c r="L24" s="161" t="str">
        <f t="shared" si="4"/>
        <v>Leve</v>
      </c>
      <c r="M24" s="177">
        <f t="shared" si="8"/>
        <v>0.2</v>
      </c>
      <c r="N24" s="178" t="str">
        <f t="shared" si="6"/>
        <v>Leve</v>
      </c>
    </row>
  </sheetData>
  <autoFilter ref="A10:N24" xr:uid="{00000000-0009-0000-0000-000002000000}">
    <filterColumn colId="9">
      <filters>
        <filter val="El riesgo afecta la imagen de la entidad con algunos usuarios de relevancia frente al logro de los objetivos."/>
      </filters>
    </filterColumn>
  </autoFilter>
  <dataConsolidate/>
  <mergeCells count="14">
    <mergeCell ref="V9:Y9"/>
    <mergeCell ref="P9:T9"/>
    <mergeCell ref="A1:A4"/>
    <mergeCell ref="C9:F9"/>
    <mergeCell ref="G9:I9"/>
    <mergeCell ref="J9:L9"/>
    <mergeCell ref="M9:N9"/>
    <mergeCell ref="G8:N8"/>
    <mergeCell ref="B1:L4"/>
    <mergeCell ref="B6:N6"/>
    <mergeCell ref="M1:N1"/>
    <mergeCell ref="M2:N2"/>
    <mergeCell ref="M3:N3"/>
    <mergeCell ref="M4:N4"/>
  </mergeCells>
  <conditionalFormatting sqref="E11:E24 G11:G24">
    <cfRule type="cellIs" dxfId="163" priority="16" operator="equal">
      <formula>$T$11</formula>
    </cfRule>
    <cfRule type="cellIs" dxfId="162" priority="17" operator="equal">
      <formula>$T$12</formula>
    </cfRule>
    <cfRule type="cellIs" dxfId="161" priority="18" operator="equal">
      <formula>$T$13</formula>
    </cfRule>
    <cfRule type="cellIs" dxfId="160" priority="19" operator="equal">
      <formula>$T$14</formula>
    </cfRule>
    <cfRule type="cellIs" dxfId="159" priority="20" operator="equal">
      <formula>$T$15</formula>
    </cfRule>
  </conditionalFormatting>
  <conditionalFormatting sqref="F11:F24">
    <cfRule type="cellIs" dxfId="158" priority="174" operator="equal">
      <formula>$P$11</formula>
    </cfRule>
    <cfRule type="cellIs" dxfId="157" priority="175" operator="equal">
      <formula>$P$12</formula>
    </cfRule>
    <cfRule type="cellIs" dxfId="156" priority="176" operator="equal">
      <formula>$P$13</formula>
    </cfRule>
    <cfRule type="cellIs" dxfId="155" priority="177" operator="equal">
      <formula>$P$14</formula>
    </cfRule>
    <cfRule type="cellIs" dxfId="154" priority="178" operator="equal">
      <formula>$P$15</formula>
    </cfRule>
  </conditionalFormatting>
  <conditionalFormatting sqref="H11:H24 K11:K24 M11:M24">
    <cfRule type="cellIs" dxfId="153" priority="6" operator="equal">
      <formula>$W$11</formula>
    </cfRule>
    <cfRule type="cellIs" dxfId="152" priority="7" operator="equal">
      <formula>$W$12</formula>
    </cfRule>
    <cfRule type="cellIs" dxfId="151" priority="8" operator="equal">
      <formula>$W$13</formula>
    </cfRule>
    <cfRule type="cellIs" dxfId="150" priority="9" operator="equal">
      <formula>$W$14</formula>
    </cfRule>
    <cfRule type="cellIs" dxfId="149" priority="10" operator="equal">
      <formula>$W$15</formula>
    </cfRule>
  </conditionalFormatting>
  <conditionalFormatting sqref="I11:J24 L11:L24 N11:N24">
    <cfRule type="cellIs" dxfId="148" priority="11" operator="equal">
      <formula>$V$11</formula>
    </cfRule>
    <cfRule type="cellIs" dxfId="147" priority="12" operator="equal">
      <formula>$V$12</formula>
    </cfRule>
    <cfRule type="cellIs" dxfId="146" priority="13" operator="equal">
      <formula>$V$13</formula>
    </cfRule>
    <cfRule type="cellIs" dxfId="145" priority="14" operator="equal">
      <formula>$V$14</formula>
    </cfRule>
    <cfRule type="cellIs" dxfId="144" priority="15" operator="equal">
      <formula>$V$15</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10" xr:uid="{00000000-0002-0000-0200-000000000000}"/>
    <dataValidation allowBlank="1" showInputMessage="1" showErrorMessage="1" prompt="Es la materialización del riesgo y las consecuencias de su aparición. Su escala es: 5 bajo impacto, 10 medio, 20 alto impacto._x000a_" sqref="IP10:JA10" xr:uid="{00000000-0002-0000-0200-000001000000}"/>
    <dataValidation type="list" allowBlank="1" showInputMessage="1" showErrorMessage="1" sqref="IU14:JA14 IP11:JA13" xr:uid="{00000000-0002-0000-0200-000002000000}">
      <formula1>#REF!</formula1>
    </dataValidation>
    <dataValidation type="list" allowBlank="1" showInputMessage="1" showErrorMessage="1" sqref="G11:G24" xr:uid="{00000000-0002-0000-0200-000003000000}">
      <formula1>Afectación_Económica</formula1>
    </dataValidation>
    <dataValidation type="list" allowBlank="1" showInputMessage="1" showErrorMessage="1" sqref="J11:J24"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2"/>
  <sheetViews>
    <sheetView showGridLines="0" zoomScale="86" zoomScaleNormal="86" workbookViewId="0">
      <selection activeCell="D20" sqref="D20"/>
    </sheetView>
  </sheetViews>
  <sheetFormatPr baseColWidth="10" defaultColWidth="14.28515625" defaultRowHeight="12.75" x14ac:dyDescent="0.25"/>
  <cols>
    <col min="1" max="1" width="12.85546875" style="65" customWidth="1" collapsed="1"/>
    <col min="2" max="2" width="68.140625" style="70" customWidth="1" collapsed="1"/>
    <col min="3" max="3" width="21.28515625" style="65" customWidth="1" collapsed="1"/>
    <col min="4" max="4" width="12.42578125" style="70" customWidth="1" collapsed="1"/>
    <col min="5" max="5" width="21" style="70" customWidth="1" collapsed="1"/>
    <col min="6" max="6" width="3.85546875" style="70" customWidth="1" collapsed="1"/>
    <col min="7" max="7" width="7.42578125" style="70" customWidth="1" collapsed="1"/>
    <col min="8" max="8" width="14" style="70" customWidth="1" collapsed="1"/>
    <col min="9" max="9" width="21.7109375" style="70" customWidth="1" collapsed="1"/>
    <col min="10" max="13" width="12.42578125" style="70" customWidth="1" collapsed="1"/>
    <col min="14" max="14" width="3.85546875" style="70" customWidth="1" collapsed="1"/>
    <col min="15" max="15" width="4.85546875" style="65" customWidth="1" collapsed="1"/>
    <col min="16" max="16" width="6.42578125" style="65" customWidth="1" collapsed="1"/>
    <col min="17" max="17" width="11" style="65" bestFit="1" customWidth="1" collapsed="1"/>
    <col min="18" max="22" width="12" style="65" customWidth="1" collapsed="1"/>
    <col min="23" max="27" width="11.42578125" style="65" customWidth="1" collapsed="1"/>
    <col min="28" max="28" width="5.5703125" style="65" bestFit="1" customWidth="1" collapsed="1"/>
    <col min="29" max="29" width="26.85546875" style="65" customWidth="1" collapsed="1"/>
    <col min="30" max="34" width="22.85546875" style="70" customWidth="1" collapsed="1"/>
    <col min="35" max="35" width="23.42578125" style="65" customWidth="1" collapsed="1"/>
    <col min="36" max="263" width="11.42578125" style="65" customWidth="1" collapsed="1"/>
    <col min="264" max="264" width="12.7109375" style="65" customWidth="1" collapsed="1"/>
    <col min="265" max="265" width="47" style="65" customWidth="1" collapsed="1"/>
    <col min="266" max="266" width="35" style="65" customWidth="1" collapsed="1"/>
    <col min="267" max="16384" width="14.28515625" style="65" collapsed="1"/>
  </cols>
  <sheetData>
    <row r="1" spans="1:36" ht="15" customHeight="1" x14ac:dyDescent="0.25">
      <c r="A1" s="387"/>
      <c r="B1" s="389" t="str">
        <f>+'2 CONTEXTO E IDENTIFICACIÓN'!B1</f>
        <v>MAPA RIESGOS OPERATIVOS  POR PROCESOS</v>
      </c>
      <c r="C1" s="389"/>
      <c r="D1" s="389"/>
      <c r="E1" s="277" t="str">
        <f>+'2 CONTEXTO E IDENTIFICACIÓN'!I1</f>
        <v>Código: M-ST-PTM-055</v>
      </c>
    </row>
    <row r="2" spans="1:36" ht="15" customHeight="1" x14ac:dyDescent="0.25">
      <c r="A2" s="387"/>
      <c r="B2" s="389"/>
      <c r="C2" s="389"/>
      <c r="D2" s="389"/>
      <c r="E2" s="277" t="str">
        <f>+'2 CONTEXTO E IDENTIFICACIÓN'!I2</f>
        <v>Fecha: 31/01/2022</v>
      </c>
    </row>
    <row r="3" spans="1:36" s="53" customFormat="1" ht="15" customHeight="1" x14ac:dyDescent="0.2">
      <c r="A3" s="387"/>
      <c r="B3" s="389"/>
      <c r="C3" s="389"/>
      <c r="D3" s="389"/>
      <c r="E3" s="277" t="str">
        <f>+'2 CONTEXTO E IDENTIFICACIÓN'!I3</f>
        <v>Versión: 001</v>
      </c>
      <c r="H3" s="70"/>
      <c r="I3" s="70"/>
      <c r="J3" s="70"/>
      <c r="K3" s="70"/>
      <c r="L3" s="70"/>
      <c r="M3" s="70"/>
      <c r="AD3" s="54"/>
      <c r="AE3" s="54"/>
      <c r="AF3" s="54"/>
      <c r="AG3" s="54"/>
      <c r="AH3" s="54"/>
    </row>
    <row r="4" spans="1:36" s="53" customFormat="1" ht="15" customHeight="1" x14ac:dyDescent="0.2">
      <c r="A4" s="388"/>
      <c r="B4" s="389"/>
      <c r="C4" s="389"/>
      <c r="D4" s="389"/>
      <c r="E4" s="277" t="str">
        <f>+'2 CONTEXTO E IDENTIFICACIÓN'!I4</f>
        <v>Página:</v>
      </c>
      <c r="F4" s="55"/>
      <c r="G4" s="55"/>
      <c r="H4" s="70"/>
      <c r="I4" s="70"/>
      <c r="J4" s="70"/>
      <c r="K4" s="70"/>
      <c r="L4" s="70"/>
      <c r="M4" s="70"/>
      <c r="N4" s="55"/>
      <c r="AD4" s="54"/>
      <c r="AE4" s="54"/>
      <c r="AF4" s="54"/>
      <c r="AG4" s="54"/>
      <c r="AH4" s="54"/>
    </row>
    <row r="5" spans="1:36" s="53" customFormat="1" ht="13.5" customHeight="1" x14ac:dyDescent="0.2">
      <c r="A5" s="57"/>
      <c r="B5" s="55"/>
      <c r="C5" s="40"/>
      <c r="D5" s="56"/>
      <c r="E5" s="55"/>
      <c r="F5" s="55"/>
      <c r="G5" s="55"/>
      <c r="H5" s="70"/>
      <c r="I5" s="70"/>
      <c r="J5" s="70"/>
      <c r="K5" s="70"/>
      <c r="L5" s="70"/>
      <c r="M5" s="70"/>
      <c r="N5" s="55"/>
      <c r="AD5" s="54"/>
      <c r="AE5" s="54"/>
      <c r="AF5" s="54"/>
      <c r="AG5" s="54"/>
      <c r="AH5" s="54"/>
    </row>
    <row r="6" spans="1:36" s="53" customFormat="1" ht="15" x14ac:dyDescent="0.2">
      <c r="A6" s="13" t="s">
        <v>145</v>
      </c>
      <c r="B6" s="376" t="str">
        <f>+IF('2 CONTEXTO E IDENTIFICACIÓN'!$B$6="","",'2 CONTEXTO E IDENTIFICACIÓN'!$B$6)</f>
        <v>FOMVIVIENDA</v>
      </c>
      <c r="C6" s="376"/>
      <c r="D6" s="376"/>
      <c r="E6" s="376"/>
      <c r="H6" s="70"/>
      <c r="I6" s="70"/>
      <c r="J6" s="70"/>
      <c r="K6" s="70"/>
      <c r="L6" s="70"/>
      <c r="M6" s="70"/>
      <c r="AD6" s="54"/>
      <c r="AE6" s="54"/>
      <c r="AF6" s="54"/>
      <c r="AG6" s="54"/>
      <c r="AH6" s="54"/>
    </row>
    <row r="7" spans="1:36" s="53" customFormat="1" ht="15.75" thickBot="1" x14ac:dyDescent="0.25">
      <c r="A7" s="187"/>
      <c r="B7" s="186"/>
      <c r="C7" s="187"/>
      <c r="D7" s="186"/>
      <c r="AD7" s="54"/>
      <c r="AE7" s="54"/>
      <c r="AF7" s="54"/>
      <c r="AG7" s="54"/>
      <c r="AH7" s="54"/>
    </row>
    <row r="8" spans="1:36" s="53" customFormat="1" ht="15.75" thickBot="1" x14ac:dyDescent="0.25">
      <c r="A8" s="187"/>
      <c r="B8" s="186"/>
      <c r="C8" s="186"/>
      <c r="D8" s="56"/>
      <c r="G8" s="384" t="s">
        <v>20</v>
      </c>
      <c r="H8" s="385"/>
      <c r="I8" s="385"/>
      <c r="J8" s="385"/>
      <c r="K8" s="385"/>
      <c r="L8" s="385"/>
      <c r="M8" s="386"/>
      <c r="O8" s="58"/>
      <c r="P8" s="58"/>
      <c r="Q8" s="59"/>
      <c r="R8" s="380" t="s">
        <v>78</v>
      </c>
      <c r="S8" s="380"/>
      <c r="T8" s="380"/>
      <c r="U8" s="380"/>
      <c r="V8" s="381"/>
      <c r="AD8" s="54"/>
      <c r="AE8" s="54"/>
      <c r="AF8" s="54"/>
      <c r="AG8" s="54"/>
      <c r="AH8" s="54"/>
    </row>
    <row r="9" spans="1:36" x14ac:dyDescent="0.25">
      <c r="A9" s="60"/>
      <c r="B9" s="61"/>
      <c r="C9" s="390" t="s">
        <v>80</v>
      </c>
      <c r="D9" s="390"/>
      <c r="E9" s="390"/>
      <c r="F9" s="62"/>
      <c r="G9" s="63"/>
      <c r="H9" s="64"/>
      <c r="I9" s="380" t="s">
        <v>78</v>
      </c>
      <c r="J9" s="380"/>
      <c r="K9" s="380"/>
      <c r="L9" s="380"/>
      <c r="M9" s="381"/>
      <c r="N9" s="62"/>
      <c r="O9" s="66"/>
      <c r="P9" s="66"/>
      <c r="R9" s="67">
        <v>0.2</v>
      </c>
      <c r="S9" s="67">
        <v>0.4</v>
      </c>
      <c r="T9" s="67">
        <v>0.6</v>
      </c>
      <c r="U9" s="67">
        <v>0.8</v>
      </c>
      <c r="V9" s="68">
        <v>1</v>
      </c>
      <c r="W9" s="69"/>
      <c r="X9" s="69"/>
      <c r="Y9" s="69"/>
      <c r="Z9" s="69"/>
      <c r="AA9" s="69"/>
      <c r="AB9" s="69"/>
      <c r="AC9" s="69"/>
    </row>
    <row r="10" spans="1:36" ht="25.5" x14ac:dyDescent="0.2">
      <c r="A10" s="71" t="s">
        <v>0</v>
      </c>
      <c r="B10" s="72" t="s">
        <v>1</v>
      </c>
      <c r="C10" s="73" t="s">
        <v>2</v>
      </c>
      <c r="D10" s="73" t="s">
        <v>4</v>
      </c>
      <c r="E10" s="74" t="s">
        <v>114</v>
      </c>
      <c r="F10" s="62"/>
      <c r="G10" s="66"/>
      <c r="H10" s="75"/>
      <c r="I10" s="76" t="s">
        <v>56</v>
      </c>
      <c r="J10" s="76" t="s">
        <v>7</v>
      </c>
      <c r="K10" s="76" t="s">
        <v>5</v>
      </c>
      <c r="L10" s="76" t="s">
        <v>6</v>
      </c>
      <c r="M10" s="77" t="s">
        <v>64</v>
      </c>
      <c r="N10" s="62"/>
      <c r="O10" s="66"/>
      <c r="P10" s="66"/>
      <c r="Q10" s="78"/>
      <c r="R10" s="79" t="s">
        <v>56</v>
      </c>
      <c r="S10" s="79" t="s">
        <v>7</v>
      </c>
      <c r="T10" s="79" t="s">
        <v>5</v>
      </c>
      <c r="U10" s="79" t="s">
        <v>6</v>
      </c>
      <c r="V10" s="80" t="s">
        <v>64</v>
      </c>
      <c r="Y10" s="69"/>
      <c r="Z10" s="69"/>
      <c r="AA10" s="81"/>
      <c r="AB10" s="81"/>
      <c r="AC10" s="81"/>
      <c r="AD10" s="81"/>
      <c r="AE10" s="81"/>
      <c r="AF10" s="81"/>
      <c r="AG10" s="81"/>
      <c r="AH10" s="81"/>
      <c r="AI10" s="81"/>
      <c r="AJ10" s="81"/>
    </row>
    <row r="11" spans="1:36" ht="76.5" customHeight="1" x14ac:dyDescent="0.2">
      <c r="A11" s="82" t="str">
        <f>'2 CONTEXTO E IDENTIFICACIÓN'!A11</f>
        <v>R1</v>
      </c>
      <c r="B11" s="83" t="str">
        <f>+'2 CONTEXTO E IDENTIFICACIÓN'!E11</f>
        <v>Perdida economica, degaste operativo y poca credibilidad en la entidad  Por falta de verificacion de condiciones legales del predio Debido a la falta de claridad de las actividades a realizar previas a la formulacion de un proyecto</v>
      </c>
      <c r="C11" s="84" t="str">
        <f>+'3 PROBABIL E IMPACTO INHERENTE'!F11</f>
        <v>Media</v>
      </c>
      <c r="D11" s="84" t="str">
        <f>+'3 PROBABIL E IMPACTO INHERENTE'!N11</f>
        <v>Mayor</v>
      </c>
      <c r="E11" s="83" t="str">
        <f>+IF(C11=$Q$11,IF(D11=$R$10,$R$11,IF(D11=$S$10,$S$11,IF(D11=$T$10,$T$11,IF(D11=$U$10,$U$11,IF(D11=$V$10,$V$11))))),IF(C11=$Q$12,IF(D11=$R$10,$R$12,IF(D11=$S$10,$S$12,IF(D11=$T$10,$T$12,IF(D11=$U$10,$U$12,IF(D11=$V$10,$V$12))))),IF(C11=$Q$13,IF(D11=$R$10,$R$13,IF(D11=$S$10,$S$13,IF(D11=$T$10,$T$13,IF(D11=$U$10,$U$13,IF(D11=$V$10,$V$13))))),IF(C11=$Q$14,IF(D11=$R$10,$R$14,IF(D11=$S$10,$S$14,IF(D11=$T$10,$T$14,IF(D11=$U$10,$U$14,IF(D11=$V$10,$V$14))))),IF(C11=$Q$15,IF(D11=$R$10,$R$15,IF(D11=$S$10,$S$15,IF(D11=$T$10,$T$15,IF(D11=$U$10,$U$15,IF(D11=$V$10,$V$15))))),"")))))</f>
        <v>Alto</v>
      </c>
      <c r="F11" s="85"/>
      <c r="G11" s="382" t="s">
        <v>45</v>
      </c>
      <c r="H11" s="76" t="s">
        <v>53</v>
      </c>
      <c r="I11" s="86" t="s">
        <v>76</v>
      </c>
      <c r="J11" s="86" t="s">
        <v>76</v>
      </c>
      <c r="K11" s="86" t="s">
        <v>76</v>
      </c>
      <c r="L11" s="86" t="s">
        <v>76</v>
      </c>
      <c r="M11" s="87" t="s">
        <v>75</v>
      </c>
      <c r="N11" s="85"/>
      <c r="O11" s="378" t="s">
        <v>45</v>
      </c>
      <c r="P11" s="88">
        <v>1</v>
      </c>
      <c r="Q11" s="79" t="s">
        <v>53</v>
      </c>
      <c r="R11" s="86" t="s">
        <v>76</v>
      </c>
      <c r="S11" s="86" t="s">
        <v>76</v>
      </c>
      <c r="T11" s="86" t="s">
        <v>76</v>
      </c>
      <c r="U11" s="86" t="s">
        <v>76</v>
      </c>
      <c r="V11" s="87" t="s">
        <v>75</v>
      </c>
      <c r="Y11" s="69"/>
      <c r="Z11" s="69"/>
      <c r="AA11" s="81"/>
      <c r="AB11" s="81"/>
      <c r="AC11" s="81"/>
      <c r="AD11" s="89"/>
      <c r="AE11" s="89"/>
      <c r="AF11" s="89"/>
      <c r="AG11" s="89"/>
      <c r="AH11" s="89"/>
      <c r="AI11" s="81"/>
      <c r="AJ11" s="81"/>
    </row>
    <row r="12" spans="1:36" ht="51.75" customHeight="1" x14ac:dyDescent="0.2">
      <c r="A12" s="82" t="str">
        <f>'2 CONTEXTO E IDENTIFICACIÓN'!A12</f>
        <v>R2</v>
      </c>
      <c r="B12" s="83" t="str">
        <f>+'2 CONTEXTO E IDENTIFICACIÓN'!E12</f>
        <v xml:space="preserve">Incumplimiento de las obligaciones, retraso en la entrega de los  proyectos.  Por Ausencia de  Planificación de las Obras. Debido a la falta de  credibilidad y transparencia en los procesos de la entidad </v>
      </c>
      <c r="C12" s="84" t="str">
        <f>+'3 PROBABIL E IMPACTO INHERENTE'!F12</f>
        <v>Media</v>
      </c>
      <c r="D12" s="84" t="str">
        <f>+'3 PROBABIL E IMPACTO INHERENTE'!N12</f>
        <v>Mayor</v>
      </c>
      <c r="E12" s="83" t="str">
        <f>+IF(C12=$Q$11,IF(D12=$R$10,$R$11,IF(D12=$S$10,$S$11,IF(D12=$T$10,$T$11,IF(D12=$U$10,$U$11,IF(D12=$V$10,$V$11))))),IF(C12=$Q$12,IF(D12=$R$10,$R$12,IF(D12=$S$10,$S$12,IF(D12=$T$10,$T$12,IF(D12=$U$10,$U$12,IF(D12=$V$10,$V$12))))),IF(C12=$Q$13,IF(D12=$R$10,$R$13,IF(D12=$S$10,$S$13,IF(D12=$T$10,$T$13,IF(D12=$U$10,$U$13,IF(D12=$V$10,$V$13))))),IF(C12=$Q$14,IF(D12=$R$10,$R$14,IF(D12=$S$10,$S$14,IF(D12=$T$10,$T$14,IF(D12=$U$10,$U$14,IF(D12=$V$10,$V$14))))),IF(C12=$Q$15,IF(D12=$R$10,$R$15,IF(D12=$S$10,$S$15,IF(D12=$T$10,$T$15,IF(D12=$U$10,$U$15,IF(D12=$V$10,$V$15))))),"")))))</f>
        <v>Alto</v>
      </c>
      <c r="F12" s="85"/>
      <c r="G12" s="382"/>
      <c r="H12" s="76" t="s">
        <v>52</v>
      </c>
      <c r="I12" s="90" t="s">
        <v>5</v>
      </c>
      <c r="J12" s="90" t="s">
        <v>5</v>
      </c>
      <c r="K12" s="86" t="s">
        <v>76</v>
      </c>
      <c r="L12" s="86" t="s">
        <v>76</v>
      </c>
      <c r="M12" s="87" t="s">
        <v>75</v>
      </c>
      <c r="N12" s="85"/>
      <c r="O12" s="378"/>
      <c r="P12" s="88">
        <v>0.8</v>
      </c>
      <c r="Q12" s="79" t="s">
        <v>52</v>
      </c>
      <c r="R12" s="90" t="s">
        <v>5</v>
      </c>
      <c r="S12" s="90" t="s">
        <v>5</v>
      </c>
      <c r="T12" s="86" t="s">
        <v>76</v>
      </c>
      <c r="U12" s="86" t="s">
        <v>76</v>
      </c>
      <c r="V12" s="87" t="s">
        <v>75</v>
      </c>
      <c r="Y12" s="69"/>
      <c r="Z12" s="69"/>
      <c r="AA12" s="81"/>
      <c r="AB12" s="91"/>
      <c r="AC12" s="92"/>
      <c r="AD12" s="89"/>
      <c r="AE12" s="89"/>
      <c r="AF12" s="89"/>
      <c r="AG12" s="89"/>
      <c r="AH12" s="89"/>
      <c r="AI12" s="81"/>
      <c r="AJ12" s="81"/>
    </row>
    <row r="13" spans="1:36" ht="51.75" customHeight="1" x14ac:dyDescent="0.2">
      <c r="A13" s="82" t="str">
        <f>'2 CONTEXTO E IDENTIFICACIÓN'!A13</f>
        <v>R3</v>
      </c>
      <c r="B13" s="83" t="str">
        <f>+'2 CONTEXTO E IDENTIFICACIÓN'!E13</f>
        <v>Poco control sobre los gastos  que afectan la consecución de los objetivos de entidad Por falta de analisis frente al resultado que debe garantizar  cada proceso. Debido a la ausencia de gestión financiera  orientada al logro de los resultados.</v>
      </c>
      <c r="C13" s="84" t="str">
        <f>+'3 PROBABIL E IMPACTO INHERENTE'!F13</f>
        <v>Media</v>
      </c>
      <c r="D13" s="84" t="str">
        <f>+'3 PROBABIL E IMPACTO INHERENTE'!N13</f>
        <v>Mayor</v>
      </c>
      <c r="E13" s="83" t="str">
        <f>+IF(C13=$Q$11,IF(D13=$R$10,$R$11,IF(D13=$S$10,$S$11,IF(D13=$T$10,$T$11,IF(D13=$U$10,$U$11,IF(D13=$V$10,$V$11))))),IF(C13=$Q$12,IF(D13=$R$10,$R$12,IF(D13=$S$10,$S$12,IF(D13=$T$10,$T$12,IF(D13=$U$10,$U$12,IF(D13=$V$10,$V$12))))),IF(C13=$Q$13,IF(D13=$R$10,$R$13,IF(D13=$S$10,$S$13,IF(D13=$T$10,$T$13,IF(D13=$U$10,$U$13,IF(D13=$V$10,$V$13))))),IF(C13=$Q$14,IF(D13=$R$10,$R$14,IF(D13=$S$10,$S$14,IF(D13=$T$10,$T$14,IF(D13=$U$10,$U$14,IF(D13=$V$10,$V$14))))),IF(C13=$Q$15,IF(D13=$R$10,$R$15,IF(D13=$S$10,$S$15,IF(D13=$T$10,$T$15,IF(D13=$U$10,$U$15,IF(D13=$V$10,$V$15))))),"")))))</f>
        <v>Alto</v>
      </c>
      <c r="F13" s="85"/>
      <c r="G13" s="382"/>
      <c r="H13" s="76" t="s">
        <v>50</v>
      </c>
      <c r="I13" s="90" t="s">
        <v>5</v>
      </c>
      <c r="J13" s="90" t="s">
        <v>5</v>
      </c>
      <c r="K13" s="90" t="s">
        <v>5</v>
      </c>
      <c r="L13" s="86" t="s">
        <v>76</v>
      </c>
      <c r="M13" s="87" t="s">
        <v>75</v>
      </c>
      <c r="N13" s="85"/>
      <c r="O13" s="378"/>
      <c r="P13" s="88">
        <v>0.6</v>
      </c>
      <c r="Q13" s="79" t="s">
        <v>50</v>
      </c>
      <c r="R13" s="90" t="s">
        <v>5</v>
      </c>
      <c r="S13" s="90" t="s">
        <v>5</v>
      </c>
      <c r="T13" s="90" t="s">
        <v>5</v>
      </c>
      <c r="U13" s="86" t="s">
        <v>76</v>
      </c>
      <c r="V13" s="87" t="s">
        <v>75</v>
      </c>
      <c r="Y13" s="69"/>
      <c r="Z13" s="69"/>
      <c r="AA13" s="81"/>
      <c r="AB13" s="91"/>
      <c r="AC13" s="92"/>
      <c r="AD13" s="89"/>
      <c r="AE13" s="89"/>
      <c r="AF13" s="89"/>
      <c r="AG13" s="89"/>
      <c r="AH13" s="93"/>
      <c r="AI13" s="81"/>
      <c r="AJ13" s="81"/>
    </row>
    <row r="14" spans="1:36" ht="51.75" customHeight="1" x14ac:dyDescent="0.2">
      <c r="A14" s="82" t="str">
        <f>'2 CONTEXTO E IDENTIFICACIÓN'!A14</f>
        <v>R4</v>
      </c>
      <c r="B14" s="83" t="str">
        <f>+'2 CONTEXTO E IDENTIFICACIÓN'!E14</f>
        <v xml:space="preserve">Incumplimiento en las metas de inversión por ausencia de  verificación de los recursos destinados a los fines previstos. Por falta de  seguimiento en la evaluación y ejecución del gasto. </v>
      </c>
      <c r="C14" s="84" t="str">
        <f>+'3 PROBABIL E IMPACTO INHERENTE'!F14</f>
        <v>Media</v>
      </c>
      <c r="D14" s="84" t="str">
        <f>+'3 PROBABIL E IMPACTO INHERENTE'!N14</f>
        <v>Mayor</v>
      </c>
      <c r="E14" s="83" t="str">
        <f t="shared" ref="E14:E24" si="0">+IF(C14=$Q$11,IF(D14=$R$10,$R$11,IF(D14=$S$10,$S$11,IF(D14=$T$10,$T$11,IF(D14=$U$10,$U$11,IF(D14=$V$10,$V$11))))),IF(C14=$Q$12,IF(D14=$R$10,$R$12,IF(D14=$S$10,$S$12,IF(D14=$T$10,$T$12,IF(D14=$U$10,$U$12,IF(D14=$V$10,$V$12))))),IF(C14=$Q$13,IF(D14=$R$10,$R$13,IF(D14=$S$10,$S$13,IF(D14=$T$10,$T$13,IF(D14=$U$10,$U$13,IF(D14=$V$10,$V$13))))),IF(C14=$Q$14,IF(D14=$R$10,$R$14,IF(D14=$S$10,$S$14,IF(D14=$T$10,$T$14,IF(D14=$U$10,$U$14,IF(D14=$V$10,$V$14))))),IF(C14=$Q$15,IF(D14=$R$10,$R$15,IF(D14=$S$10,$S$15,IF(D14=$T$10,$T$15,IF(D14=$U$10,$U$15,IF(D14=$V$10,$V$15))))),"")))))</f>
        <v>Alto</v>
      </c>
      <c r="F14" s="85"/>
      <c r="G14" s="382"/>
      <c r="H14" s="76" t="s">
        <v>48</v>
      </c>
      <c r="I14" s="94" t="s">
        <v>77</v>
      </c>
      <c r="J14" s="90" t="s">
        <v>5</v>
      </c>
      <c r="K14" s="90" t="s">
        <v>5</v>
      </c>
      <c r="L14" s="86" t="s">
        <v>76</v>
      </c>
      <c r="M14" s="87" t="s">
        <v>75</v>
      </c>
      <c r="N14" s="85"/>
      <c r="O14" s="378"/>
      <c r="P14" s="88">
        <v>0.4</v>
      </c>
      <c r="Q14" s="79" t="s">
        <v>48</v>
      </c>
      <c r="R14" s="94" t="s">
        <v>77</v>
      </c>
      <c r="S14" s="90" t="s">
        <v>5</v>
      </c>
      <c r="T14" s="90" t="s">
        <v>5</v>
      </c>
      <c r="U14" s="86" t="s">
        <v>76</v>
      </c>
      <c r="V14" s="87" t="s">
        <v>75</v>
      </c>
      <c r="Y14" s="69"/>
      <c r="Z14" s="69"/>
      <c r="AA14" s="81"/>
      <c r="AB14" s="91"/>
      <c r="AC14" s="92"/>
      <c r="AD14" s="89"/>
      <c r="AE14" s="89"/>
      <c r="AF14" s="89"/>
      <c r="AG14" s="93"/>
      <c r="AH14" s="89"/>
      <c r="AI14" s="81"/>
      <c r="AJ14" s="81"/>
    </row>
    <row r="15" spans="1:36" ht="51.75" customHeight="1" thickBot="1" x14ac:dyDescent="0.25">
      <c r="A15" s="82" t="str">
        <f>'2 CONTEXTO E IDENTIFICACIÓN'!A15</f>
        <v>R5</v>
      </c>
      <c r="B15" s="83" t="str">
        <f>+'2 CONTEXTO E IDENTIFICACIÓN'!E15</f>
        <v>irregularidades en el manejo de los  fondos  financieros Por no cumplir con las normativas legales y financieras  Debido a la falta de acciones necesarias para prevenir deficiencias en los procesos.</v>
      </c>
      <c r="C15" s="84" t="str">
        <f>+'3 PROBABIL E IMPACTO INHERENTE'!F15</f>
        <v>Media</v>
      </c>
      <c r="D15" s="84" t="str">
        <f>+'3 PROBABIL E IMPACTO INHERENTE'!N15</f>
        <v>Mayor</v>
      </c>
      <c r="E15" s="83" t="str">
        <f t="shared" si="0"/>
        <v>Alto</v>
      </c>
      <c r="F15" s="85"/>
      <c r="G15" s="383"/>
      <c r="H15" s="95" t="s">
        <v>46</v>
      </c>
      <c r="I15" s="96" t="s">
        <v>77</v>
      </c>
      <c r="J15" s="96" t="s">
        <v>77</v>
      </c>
      <c r="K15" s="97" t="s">
        <v>5</v>
      </c>
      <c r="L15" s="98" t="s">
        <v>76</v>
      </c>
      <c r="M15" s="99" t="s">
        <v>75</v>
      </c>
      <c r="N15" s="85"/>
      <c r="O15" s="379"/>
      <c r="P15" s="100">
        <v>0.2</v>
      </c>
      <c r="Q15" s="101" t="s">
        <v>46</v>
      </c>
      <c r="R15" s="96" t="s">
        <v>77</v>
      </c>
      <c r="S15" s="96" t="s">
        <v>77</v>
      </c>
      <c r="T15" s="97" t="s">
        <v>5</v>
      </c>
      <c r="U15" s="98" t="s">
        <v>76</v>
      </c>
      <c r="V15" s="99" t="s">
        <v>75</v>
      </c>
      <c r="Y15" s="69"/>
      <c r="Z15" s="69"/>
      <c r="AA15" s="81"/>
      <c r="AB15" s="91"/>
      <c r="AC15" s="92"/>
      <c r="AD15" s="89"/>
      <c r="AE15" s="89"/>
      <c r="AF15" s="89"/>
      <c r="AG15" s="102"/>
      <c r="AH15" s="89"/>
      <c r="AI15" s="81"/>
      <c r="AJ15" s="81"/>
    </row>
    <row r="16" spans="1:36" ht="51.75" customHeight="1" x14ac:dyDescent="0.2">
      <c r="A16" s="82" t="str">
        <f>'2 CONTEXTO E IDENTIFICACIÓN'!A16</f>
        <v>R6</v>
      </c>
      <c r="B16" s="83" t="str">
        <f>+'2 CONTEXTO E IDENTIFICACIÓN'!E16</f>
        <v xml:space="preserve">Perdidad de credibilidad y buen nombre ante las relaciones con clientes y socios Por falta de medidas de seguridad y controles  en los procesos de digitalización de cuentas y pagos electrónicos. Debido a la ausencia de revision y concordancia de datos </v>
      </c>
      <c r="C16" s="84" t="str">
        <f>+'3 PROBABIL E IMPACTO INHERENTE'!F16</f>
        <v>Media</v>
      </c>
      <c r="D16" s="84" t="str">
        <f>+'3 PROBABIL E IMPACTO INHERENTE'!N16</f>
        <v>Mayor</v>
      </c>
      <c r="E16" s="83" t="str">
        <f t="shared" si="0"/>
        <v>Alto</v>
      </c>
      <c r="F16" s="85"/>
      <c r="G16" s="85"/>
      <c r="H16" s="85"/>
      <c r="I16" s="85"/>
      <c r="J16" s="85"/>
      <c r="K16" s="85"/>
      <c r="L16" s="85"/>
      <c r="M16" s="85"/>
      <c r="N16" s="85"/>
      <c r="Y16" s="69"/>
      <c r="Z16" s="69"/>
      <c r="AA16" s="81"/>
      <c r="AB16" s="91"/>
      <c r="AC16" s="92"/>
      <c r="AD16" s="89"/>
      <c r="AE16" s="89"/>
      <c r="AF16" s="89"/>
      <c r="AG16" s="89"/>
      <c r="AH16" s="89"/>
      <c r="AI16" s="81"/>
      <c r="AJ16" s="81"/>
    </row>
    <row r="17" spans="1:36" ht="51.75" customHeight="1" x14ac:dyDescent="0.2">
      <c r="A17" s="82" t="str">
        <f>'2 CONTEXTO E IDENTIFICACIÓN'!A17</f>
        <v>R7</v>
      </c>
      <c r="B17" s="83" t="str">
        <f>+'2 CONTEXTO E IDENTIFICACIÓN'!E17</f>
        <v>Sanciones por parte de los entes de control  Por pérdida de información importante para defensa y soporte. Debido a la falta de analisis de la criticidad de la permanencia de la información.</v>
      </c>
      <c r="C17" s="84" t="str">
        <f>+'3 PROBABIL E IMPACTO INHERENTE'!F17</f>
        <v>Media</v>
      </c>
      <c r="D17" s="84" t="str">
        <f>+'3 PROBABIL E IMPACTO INHERENTE'!N17</f>
        <v>Moderado</v>
      </c>
      <c r="E17" s="83" t="str">
        <f t="shared" si="0"/>
        <v>Moderado</v>
      </c>
      <c r="F17" s="85"/>
      <c r="G17" s="85"/>
      <c r="H17" s="85"/>
      <c r="I17" s="85"/>
      <c r="J17" s="85"/>
      <c r="K17" s="85"/>
      <c r="L17" s="85"/>
      <c r="M17" s="85"/>
      <c r="N17" s="85"/>
      <c r="R17" s="73" t="s">
        <v>79</v>
      </c>
      <c r="T17" s="69"/>
      <c r="U17" s="69"/>
      <c r="V17" s="69"/>
      <c r="W17" s="69"/>
      <c r="X17" s="69"/>
      <c r="Y17" s="69"/>
      <c r="Z17" s="69"/>
      <c r="AA17" s="81"/>
      <c r="AB17" s="91"/>
      <c r="AC17" s="81"/>
      <c r="AD17" s="92"/>
      <c r="AE17" s="92"/>
      <c r="AF17" s="92"/>
      <c r="AG17" s="92"/>
      <c r="AH17" s="92"/>
      <c r="AI17" s="81"/>
      <c r="AJ17" s="81"/>
    </row>
    <row r="18" spans="1:36" ht="57.75" customHeight="1" x14ac:dyDescent="0.2">
      <c r="A18" s="82" t="str">
        <f>'2 CONTEXTO E IDENTIFICACIÓN'!A18</f>
        <v>R8</v>
      </c>
      <c r="B18" s="83" t="str">
        <f>+'2 CONTEXTO E IDENTIFICACIÓN'!E18</f>
        <v>Consecuencias legales y posibles sanciones. Por errores en la estructuración de proyectos, contratos y demas procesos de la entidad. Debido a la falta de personal idoneo que afecta  la calidad de los servicios prestados y en la satisfacción de los clientes internos y externos.</v>
      </c>
      <c r="C18" s="84" t="str">
        <f>+'3 PROBABIL E IMPACTO INHERENTE'!F18</f>
        <v>Media</v>
      </c>
      <c r="D18" s="84" t="str">
        <f>+'3 PROBABIL E IMPACTO INHERENTE'!N18</f>
        <v>Moderado</v>
      </c>
      <c r="E18" s="83" t="str">
        <f t="shared" si="0"/>
        <v>Moderado</v>
      </c>
      <c r="F18" s="85"/>
      <c r="G18" s="85"/>
      <c r="H18" s="85"/>
      <c r="I18" s="85"/>
      <c r="J18" s="85"/>
      <c r="K18" s="85"/>
      <c r="L18" s="85"/>
      <c r="M18" s="85"/>
      <c r="N18" s="85"/>
      <c r="R18" s="103" t="s">
        <v>75</v>
      </c>
      <c r="T18" s="69"/>
      <c r="U18" s="69"/>
      <c r="V18" s="69"/>
      <c r="W18" s="69"/>
      <c r="X18" s="69"/>
      <c r="Y18" s="69"/>
      <c r="Z18" s="69"/>
      <c r="AA18" s="81"/>
      <c r="AB18" s="81"/>
      <c r="AC18" s="81"/>
      <c r="AD18" s="89"/>
      <c r="AE18" s="89"/>
      <c r="AF18" s="89"/>
      <c r="AG18" s="89"/>
      <c r="AH18" s="89"/>
      <c r="AI18" s="81"/>
      <c r="AJ18" s="81"/>
    </row>
    <row r="19" spans="1:36" ht="62.25" customHeight="1" x14ac:dyDescent="0.2">
      <c r="A19" s="82" t="str">
        <f>'2 CONTEXTO E IDENTIFICACIÓN'!A19</f>
        <v>R9</v>
      </c>
      <c r="B19" s="83" t="str">
        <f>+'2 CONTEXTO E IDENTIFICACIÓN'!E19</f>
        <v>falta de  credibilidad y transparencia en los procesos de la entidad  Por Incumpliento de las normas  de contratación Debido a la ausencia de seguimiento en los requerimientos para contratar.</v>
      </c>
      <c r="C19" s="84" t="str">
        <f>+'3 PROBABIL E IMPACTO INHERENTE'!F19</f>
        <v>Media</v>
      </c>
      <c r="D19" s="84" t="str">
        <f>+'3 PROBABIL E IMPACTO INHERENTE'!N19</f>
        <v>Moderado</v>
      </c>
      <c r="E19" s="83" t="str">
        <f t="shared" si="0"/>
        <v>Moderado</v>
      </c>
      <c r="F19" s="85"/>
      <c r="G19" s="85"/>
      <c r="H19" s="85"/>
      <c r="I19" s="85"/>
      <c r="J19" s="85"/>
      <c r="K19" s="85"/>
      <c r="L19" s="85"/>
      <c r="M19" s="85"/>
      <c r="N19" s="85"/>
      <c r="R19" s="86" t="s">
        <v>76</v>
      </c>
      <c r="S19" s="69"/>
      <c r="T19" s="69"/>
      <c r="U19" s="69"/>
      <c r="V19" s="69"/>
      <c r="W19" s="69"/>
      <c r="X19" s="69"/>
      <c r="Y19" s="69"/>
      <c r="Z19" s="69"/>
      <c r="AA19" s="81"/>
      <c r="AB19" s="81"/>
      <c r="AC19" s="81"/>
      <c r="AD19" s="89"/>
      <c r="AE19" s="89"/>
      <c r="AF19" s="89"/>
      <c r="AG19" s="89"/>
      <c r="AH19" s="89"/>
      <c r="AI19" s="81"/>
      <c r="AJ19" s="81"/>
    </row>
    <row r="20" spans="1:36" ht="48" customHeight="1" x14ac:dyDescent="0.2">
      <c r="A20" s="82" t="str">
        <f>'2 CONTEXTO E IDENTIFICACIÓN'!A20</f>
        <v>R10</v>
      </c>
      <c r="B20" s="83" t="str">
        <f>+'2 CONTEXTO E IDENTIFICACIÓN'!E20</f>
        <v>Consecuencias legales financieras y operativas para la entidad Por Falta de verificación  de los planes, especificaciones técnicas, normativas y regulaciones Debido al incumplimiento de las condiciones del contrato.</v>
      </c>
      <c r="C20" s="84" t="str">
        <f>+'3 PROBABIL E IMPACTO INHERENTE'!F20</f>
        <v>Media</v>
      </c>
      <c r="D20" s="84" t="str">
        <f>+'3 PROBABIL E IMPACTO INHERENTE'!N20</f>
        <v>Mayor</v>
      </c>
      <c r="E20" s="83" t="str">
        <f t="shared" si="0"/>
        <v>Alto</v>
      </c>
      <c r="F20" s="85"/>
      <c r="G20" s="85"/>
      <c r="H20" s="85"/>
      <c r="I20" s="85"/>
      <c r="J20" s="85"/>
      <c r="K20" s="85"/>
      <c r="L20" s="85"/>
      <c r="M20" s="85"/>
      <c r="N20" s="85"/>
      <c r="Q20" s="104"/>
      <c r="R20" s="90" t="s">
        <v>5</v>
      </c>
      <c r="S20" s="104"/>
      <c r="T20" s="104"/>
      <c r="U20" s="104"/>
      <c r="V20" s="104"/>
      <c r="W20" s="104"/>
      <c r="X20" s="104"/>
      <c r="Y20" s="104"/>
      <c r="Z20" s="104"/>
      <c r="AA20" s="81"/>
      <c r="AB20" s="81"/>
      <c r="AC20" s="105"/>
      <c r="AD20" s="105"/>
      <c r="AE20" s="105"/>
      <c r="AF20" s="105"/>
      <c r="AG20" s="105"/>
      <c r="AH20" s="105"/>
      <c r="AI20" s="81"/>
      <c r="AJ20" s="81"/>
    </row>
    <row r="21" spans="1:36" ht="48.75" customHeight="1" x14ac:dyDescent="0.2">
      <c r="A21" s="82" t="str">
        <f>'2 CONTEXTO E IDENTIFICACIÓN'!A21</f>
        <v>R11</v>
      </c>
      <c r="B21" s="83" t="str">
        <f>+'2 CONTEXTO E IDENTIFICACIÓN'!E21</f>
        <v xml:space="preserve">Sanciones legales y detrimento patrimonial  Por falta de seguimiento a los procesos en pro y en contra de la entidad  Debido al desconocimiento del estado de los procesos como las actuaciones frente a los mismos.  </v>
      </c>
      <c r="C21" s="84" t="str">
        <f>+'3 PROBABIL E IMPACTO INHERENTE'!F21</f>
        <v>Media</v>
      </c>
      <c r="D21" s="84" t="str">
        <f>+'3 PROBABIL E IMPACTO INHERENTE'!N21</f>
        <v>Moderado</v>
      </c>
      <c r="E21" s="83" t="str">
        <f t="shared" si="0"/>
        <v>Moderado</v>
      </c>
      <c r="F21" s="85"/>
      <c r="G21" s="85"/>
      <c r="H21" s="85"/>
      <c r="I21" s="85"/>
      <c r="J21" s="85"/>
      <c r="K21" s="85"/>
      <c r="L21" s="85"/>
      <c r="M21" s="85"/>
      <c r="N21" s="85"/>
      <c r="Q21" s="104"/>
      <c r="R21" s="94" t="s">
        <v>77</v>
      </c>
      <c r="Y21" s="104"/>
      <c r="Z21" s="104"/>
      <c r="AA21" s="81"/>
      <c r="AB21" s="81"/>
      <c r="AC21" s="81"/>
      <c r="AD21" s="89"/>
      <c r="AE21" s="89"/>
      <c r="AF21" s="89"/>
      <c r="AG21" s="89"/>
      <c r="AH21" s="89"/>
      <c r="AI21" s="81"/>
      <c r="AJ21" s="81"/>
    </row>
    <row r="22" spans="1:36" ht="46.5" customHeight="1" x14ac:dyDescent="0.2">
      <c r="A22" s="82" t="str">
        <f>'2 CONTEXTO E IDENTIFICACIÓN'!A22</f>
        <v>R12</v>
      </c>
      <c r="B22" s="83" t="str">
        <f>+'2 CONTEXTO E IDENTIFICACIÓN'!E22</f>
        <v>Ausencia de  confianza por parte de los usuarios frente a la entidad. Por procesos ineficientes para la gestión, seguimiento y respuesta a los PQRS. Debido a la falta de  capacitación  en la gestión de las PQRS y ectividad en el recibido de las mismas.</v>
      </c>
      <c r="C22" s="84" t="str">
        <f>+'3 PROBABIL E IMPACTO INHERENTE'!F22</f>
        <v>Media</v>
      </c>
      <c r="D22" s="84" t="str">
        <f>+'3 PROBABIL E IMPACTO INHERENTE'!N22</f>
        <v>Leve</v>
      </c>
      <c r="E22" s="83" t="str">
        <f t="shared" si="0"/>
        <v>Moderado</v>
      </c>
      <c r="F22" s="85"/>
      <c r="G22" s="85"/>
      <c r="H22" s="85"/>
      <c r="I22" s="85"/>
      <c r="J22" s="85"/>
      <c r="K22" s="85"/>
      <c r="L22" s="85"/>
      <c r="M22" s="85"/>
      <c r="N22" s="85"/>
      <c r="O22" s="106"/>
      <c r="P22" s="106"/>
      <c r="Q22" s="104"/>
      <c r="Y22" s="104"/>
      <c r="Z22" s="104"/>
      <c r="AA22" s="81"/>
      <c r="AB22" s="81"/>
      <c r="AC22" s="81"/>
      <c r="AD22" s="89"/>
      <c r="AE22" s="89"/>
      <c r="AF22" s="89"/>
      <c r="AG22" s="89"/>
      <c r="AH22" s="89"/>
      <c r="AI22" s="81"/>
      <c r="AJ22" s="81"/>
    </row>
    <row r="23" spans="1:36" ht="60.75" customHeight="1" x14ac:dyDescent="0.2">
      <c r="A23" s="82" t="str">
        <f>'2 CONTEXTO E IDENTIFICACIÓN'!A23</f>
        <v>R13</v>
      </c>
      <c r="B23" s="83" t="str">
        <f>+'2 CONTEXTO E IDENTIFICACIÓN'!E23</f>
        <v>sanciones por requerimientos de los organismos de Control  Por falta de seguimiento a los planes de mejoramiento respecto a los hallazgos detectados por los Entes de Control. Debido a la falta de  cronograma y seguimiento a las actividades propias de control interno</v>
      </c>
      <c r="C23" s="84" t="str">
        <f>+'3 PROBABIL E IMPACTO INHERENTE'!F23</f>
        <v>Media</v>
      </c>
      <c r="D23" s="84" t="str">
        <f>+'3 PROBABIL E IMPACTO INHERENTE'!N23</f>
        <v>Leve</v>
      </c>
      <c r="E23" s="83" t="str">
        <f t="shared" si="0"/>
        <v>Moderado</v>
      </c>
      <c r="F23" s="85"/>
      <c r="G23" s="85"/>
      <c r="H23" s="85"/>
      <c r="I23" s="85"/>
      <c r="J23" s="85"/>
      <c r="K23" s="85"/>
      <c r="L23" s="85"/>
      <c r="M23" s="85"/>
      <c r="N23" s="85"/>
      <c r="O23" s="106"/>
      <c r="P23" s="106"/>
      <c r="Q23" s="107"/>
      <c r="Y23" s="104"/>
      <c r="Z23" s="104"/>
      <c r="AA23" s="81"/>
      <c r="AB23" s="102"/>
      <c r="AC23" s="102"/>
      <c r="AD23" s="102"/>
      <c r="AE23" s="102"/>
      <c r="AF23" s="102"/>
      <c r="AG23" s="102"/>
      <c r="AH23" s="89"/>
      <c r="AI23" s="81"/>
      <c r="AJ23" s="81"/>
    </row>
    <row r="24" spans="1:36" ht="52.5" customHeight="1" x14ac:dyDescent="0.2">
      <c r="A24" s="82" t="str">
        <f>'2 CONTEXTO E IDENTIFICACIÓN'!A24</f>
        <v>R14</v>
      </c>
      <c r="B24" s="83" t="str">
        <f>+'2 CONTEXTO E IDENTIFICACIÓN'!E24</f>
        <v>sanciones por irregularidades en los procesos  Por no tener  claro el objetivo de las auditorías a  realizar durante la vigencia a evaluar. Debido al desconocimiento de los procesos de la entidad</v>
      </c>
      <c r="C24" s="84" t="str">
        <f>+'3 PROBABIL E IMPACTO INHERENTE'!F24</f>
        <v>Media</v>
      </c>
      <c r="D24" s="84" t="str">
        <f>+'3 PROBABIL E IMPACTO INHERENTE'!N24</f>
        <v>Leve</v>
      </c>
      <c r="E24" s="83" t="str">
        <f t="shared" si="0"/>
        <v>Moderado</v>
      </c>
      <c r="F24" s="85"/>
      <c r="G24" s="85"/>
      <c r="H24" s="85"/>
      <c r="I24" s="85"/>
      <c r="J24" s="85"/>
      <c r="K24" s="85"/>
      <c r="L24" s="85"/>
      <c r="M24" s="85"/>
      <c r="N24" s="85"/>
      <c r="O24" s="106"/>
      <c r="P24" s="106"/>
      <c r="AA24" s="81"/>
      <c r="AB24" s="108"/>
      <c r="AC24" s="108"/>
      <c r="AD24" s="108"/>
      <c r="AE24" s="108"/>
      <c r="AF24" s="108"/>
      <c r="AG24" s="108"/>
      <c r="AH24" s="89"/>
      <c r="AI24" s="81"/>
      <c r="AJ24" s="81"/>
    </row>
    <row r="25" spans="1:36" ht="33.75" customHeight="1" x14ac:dyDescent="0.25">
      <c r="B25" s="65"/>
      <c r="D25" s="65"/>
      <c r="E25" s="65"/>
      <c r="F25" s="85"/>
      <c r="G25" s="85"/>
      <c r="H25" s="85"/>
      <c r="I25" s="85"/>
      <c r="J25" s="85"/>
      <c r="K25" s="85"/>
      <c r="L25" s="85"/>
      <c r="M25" s="85"/>
      <c r="N25" s="85"/>
    </row>
    <row r="26" spans="1:36" ht="14.45" customHeight="1" x14ac:dyDescent="0.25">
      <c r="B26" s="65"/>
      <c r="D26" s="65"/>
      <c r="E26" s="65"/>
      <c r="F26" s="65"/>
      <c r="G26" s="65"/>
      <c r="H26" s="65"/>
      <c r="I26" s="65"/>
      <c r="J26" s="65"/>
      <c r="K26" s="65"/>
      <c r="L26" s="65"/>
      <c r="M26" s="65"/>
      <c r="N26" s="65"/>
      <c r="Y26" s="70"/>
      <c r="Z26" s="70"/>
      <c r="AA26" s="70"/>
      <c r="AB26" s="70"/>
      <c r="AC26" s="70"/>
      <c r="AD26" s="65"/>
      <c r="AE26" s="65"/>
      <c r="AF26" s="65"/>
      <c r="AG26" s="65"/>
      <c r="AH26" s="65"/>
    </row>
    <row r="27" spans="1:36" ht="39" customHeight="1" x14ac:dyDescent="0.25">
      <c r="B27" s="65"/>
      <c r="D27" s="65"/>
      <c r="E27" s="65"/>
      <c r="F27" s="65"/>
      <c r="G27" s="65"/>
      <c r="H27" s="65"/>
      <c r="I27" s="65"/>
      <c r="J27" s="65"/>
      <c r="K27" s="65"/>
      <c r="L27" s="65"/>
      <c r="M27" s="65"/>
      <c r="N27" s="65"/>
      <c r="Y27" s="70"/>
      <c r="Z27" s="70"/>
      <c r="AA27" s="70"/>
      <c r="AB27" s="70"/>
      <c r="AC27" s="70"/>
      <c r="AD27" s="65"/>
      <c r="AE27" s="65"/>
      <c r="AF27" s="65"/>
      <c r="AG27" s="65"/>
      <c r="AH27" s="65"/>
    </row>
    <row r="28" spans="1:36" ht="19.5" customHeight="1" x14ac:dyDescent="0.25">
      <c r="B28" s="65"/>
      <c r="D28" s="65"/>
      <c r="E28" s="65"/>
      <c r="F28" s="65"/>
      <c r="G28" s="65"/>
      <c r="H28" s="65"/>
      <c r="I28" s="65"/>
      <c r="J28" s="65"/>
      <c r="K28" s="65"/>
      <c r="L28" s="65"/>
      <c r="M28" s="65"/>
      <c r="N28" s="65"/>
      <c r="Y28" s="70"/>
      <c r="Z28" s="70"/>
      <c r="AA28" s="70"/>
      <c r="AB28" s="70"/>
      <c r="AC28" s="70"/>
      <c r="AD28" s="65"/>
      <c r="AE28" s="65"/>
      <c r="AF28" s="65"/>
      <c r="AG28" s="65"/>
      <c r="AH28" s="65"/>
    </row>
    <row r="29" spans="1:36" ht="19.5" customHeight="1" x14ac:dyDescent="0.25">
      <c r="B29" s="65"/>
      <c r="D29" s="65"/>
      <c r="E29" s="65"/>
      <c r="F29" s="65"/>
      <c r="G29" s="65"/>
      <c r="H29" s="65"/>
      <c r="I29" s="65"/>
      <c r="J29" s="65"/>
      <c r="K29" s="65"/>
      <c r="L29" s="65"/>
      <c r="M29" s="65"/>
      <c r="N29" s="65"/>
      <c r="Y29" s="70"/>
      <c r="Z29" s="70"/>
      <c r="AA29" s="70"/>
      <c r="AB29" s="70"/>
      <c r="AC29" s="70"/>
      <c r="AD29" s="65"/>
      <c r="AE29" s="65"/>
      <c r="AF29" s="65"/>
      <c r="AG29" s="65"/>
      <c r="AH29" s="65"/>
    </row>
    <row r="30" spans="1:36" ht="19.5" customHeight="1" x14ac:dyDescent="0.25">
      <c r="B30" s="65"/>
      <c r="D30" s="65"/>
      <c r="E30" s="65"/>
      <c r="F30" s="65"/>
      <c r="G30" s="65"/>
      <c r="H30" s="65"/>
      <c r="I30" s="65"/>
      <c r="J30" s="65"/>
      <c r="K30" s="65"/>
      <c r="L30" s="65"/>
      <c r="M30" s="65"/>
      <c r="N30" s="65"/>
      <c r="Y30" s="70"/>
      <c r="Z30" s="70"/>
      <c r="AA30" s="70"/>
      <c r="AB30" s="70"/>
      <c r="AC30" s="70"/>
      <c r="AD30" s="65"/>
      <c r="AE30" s="65"/>
      <c r="AF30" s="65"/>
      <c r="AG30" s="65"/>
      <c r="AH30" s="65"/>
    </row>
    <row r="31" spans="1:36" ht="19.5" customHeight="1" x14ac:dyDescent="0.25">
      <c r="F31" s="65"/>
      <c r="G31" s="65"/>
      <c r="H31" s="65"/>
      <c r="I31" s="65"/>
      <c r="J31" s="65"/>
      <c r="K31" s="65"/>
      <c r="L31" s="65"/>
      <c r="M31" s="65"/>
      <c r="N31" s="65"/>
      <c r="Y31" s="70"/>
      <c r="Z31" s="70"/>
      <c r="AA31" s="70"/>
      <c r="AB31" s="70"/>
      <c r="AC31" s="70"/>
      <c r="AD31" s="65"/>
      <c r="AE31" s="65"/>
      <c r="AF31" s="65"/>
      <c r="AG31" s="65"/>
      <c r="AH31" s="65"/>
    </row>
    <row r="32" spans="1:36" ht="19.5" customHeight="1" x14ac:dyDescent="0.25">
      <c r="F32" s="65"/>
      <c r="G32" s="65"/>
      <c r="H32" s="65"/>
      <c r="I32" s="65"/>
      <c r="J32" s="65"/>
      <c r="K32" s="65"/>
      <c r="L32" s="65"/>
      <c r="M32" s="65"/>
      <c r="N32" s="65"/>
      <c r="Y32" s="70"/>
      <c r="Z32" s="70"/>
      <c r="AA32" s="70"/>
      <c r="AB32" s="70"/>
      <c r="AC32" s="70"/>
      <c r="AD32" s="65"/>
      <c r="AE32" s="65"/>
      <c r="AF32" s="65"/>
      <c r="AG32" s="65"/>
      <c r="AH32" s="65"/>
    </row>
  </sheetData>
  <autoFilter ref="A10:AJ10"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9">
    <mergeCell ref="R8:V8"/>
    <mergeCell ref="B1:D4"/>
    <mergeCell ref="B6:E6"/>
    <mergeCell ref="C9:E9"/>
    <mergeCell ref="O11:O15"/>
    <mergeCell ref="I9:M9"/>
    <mergeCell ref="G11:G15"/>
    <mergeCell ref="G8:M8"/>
    <mergeCell ref="A1:A4"/>
  </mergeCells>
  <conditionalFormatting sqref="C11:C24">
    <cfRule type="cellIs" dxfId="143" priority="6" operator="equal">
      <formula>$Q$15</formula>
    </cfRule>
    <cfRule type="cellIs" dxfId="142" priority="7" operator="equal">
      <formula>$Q$14</formula>
    </cfRule>
    <cfRule type="cellIs" dxfId="141" priority="8" operator="equal">
      <formula>$Q$13</formula>
    </cfRule>
    <cfRule type="cellIs" dxfId="140" priority="9" operator="equal">
      <formula>$Q$12</formula>
    </cfRule>
    <cfRule type="cellIs" dxfId="139" priority="10" operator="equal">
      <formula>$Q$11</formula>
    </cfRule>
  </conditionalFormatting>
  <conditionalFormatting sqref="D11:D24">
    <cfRule type="cellIs" dxfId="138" priority="1" operator="equal">
      <formula>$R$10</formula>
    </cfRule>
    <cfRule type="cellIs" dxfId="137" priority="2" operator="equal">
      <formula>$S$10</formula>
    </cfRule>
    <cfRule type="cellIs" dxfId="136" priority="3" operator="equal">
      <formula>$T$10</formula>
    </cfRule>
    <cfRule type="cellIs" dxfId="135" priority="4" operator="equal">
      <formula>$U$10</formula>
    </cfRule>
    <cfRule type="cellIs" dxfId="134" priority="5" operator="equal">
      <formula>$V$10</formula>
    </cfRule>
  </conditionalFormatting>
  <conditionalFormatting sqref="E11:E24">
    <cfRule type="cellIs" dxfId="133" priority="102" operator="equal">
      <formula>$R$18</formula>
    </cfRule>
    <cfRule type="cellIs" dxfId="132" priority="103" operator="equal">
      <formula>$R$19</formula>
    </cfRule>
    <cfRule type="cellIs" dxfId="131" priority="104" operator="equal">
      <formula>$R$20</formula>
    </cfRule>
    <cfRule type="cellIs" dxfId="130" priority="105" operator="equal">
      <formula>$R$21</formula>
    </cfRule>
  </conditionalFormatting>
  <dataValidations disablePrompts="1" count="3">
    <dataValidation type="list" allowBlank="1" showInputMessage="1" showErrorMessage="1" sqref="JB11:JH18"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10" xr:uid="{00000000-0002-0000-0300-000001000000}"/>
    <dataValidation allowBlank="1" showInputMessage="1" showErrorMessage="1" prompt="Es la materialización del riesgo y las consecuencias de su aparición. Su escala es: 5 bajo impacto, 10 medio, 20 alto impacto._x000a_" sqref="JB10:JH10"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FFFF00"/>
  </sheetPr>
  <dimension ref="A1:Z45"/>
  <sheetViews>
    <sheetView showGridLines="0" topLeftCell="A42" zoomScale="60" zoomScaleNormal="60" zoomScaleSheetLayoutView="57" workbookViewId="0">
      <selection activeCell="K15" sqref="K15"/>
    </sheetView>
  </sheetViews>
  <sheetFormatPr baseColWidth="10" defaultColWidth="11.42578125" defaultRowHeight="14.25" x14ac:dyDescent="0.25"/>
  <cols>
    <col min="1" max="1" width="14.85546875" style="42" customWidth="1" collapsed="1"/>
    <col min="2" max="2" width="24.7109375" style="42" customWidth="1" collapsed="1"/>
    <col min="3" max="3" width="19.42578125" style="42" customWidth="1" collapsed="1"/>
    <col min="4" max="4" width="11.5703125" style="42" customWidth="1" collapsed="1"/>
    <col min="5" max="5" width="10.140625" style="42" customWidth="1" collapsed="1"/>
    <col min="6" max="6" width="17.5703125" style="42" customWidth="1" collapsed="1"/>
    <col min="7" max="7" width="25" style="42" customWidth="1" collapsed="1"/>
    <col min="8" max="8" width="27.42578125" style="42" customWidth="1" collapsed="1"/>
    <col min="9" max="9" width="57.7109375" style="42" customWidth="1" collapsed="1"/>
    <col min="10" max="10" width="15.42578125" style="42" customWidth="1" collapsed="1"/>
    <col min="11" max="11" width="12.140625" style="46" customWidth="1" collapsed="1"/>
    <col min="12" max="12" width="17.28515625" style="46" customWidth="1" collapsed="1"/>
    <col min="13" max="13" width="17.42578125" style="42" customWidth="1" collapsed="1"/>
    <col min="14" max="14" width="12.140625" style="46" customWidth="1" collapsed="1"/>
    <col min="15" max="15" width="17" style="46" customWidth="1" collapsed="1"/>
    <col min="16" max="16" width="18.5703125" style="46" customWidth="1" collapsed="1"/>
    <col min="17" max="17" width="22.140625" style="46" customWidth="1" collapsed="1"/>
    <col min="18" max="18" width="17.7109375" style="257" customWidth="1" collapsed="1"/>
    <col min="19" max="19" width="21.42578125" style="257" customWidth="1" collapsed="1"/>
    <col min="20" max="20" width="20.28515625" style="257" customWidth="1" collapsed="1"/>
    <col min="21" max="21" width="14.42578125" style="163" customWidth="1" collapsed="1"/>
    <col min="22" max="22" width="14.5703125" style="163" customWidth="1" collapsed="1"/>
    <col min="23" max="23" width="11.42578125" style="42" collapsed="1"/>
    <col min="24" max="24" width="21.7109375" style="4" customWidth="1" collapsed="1"/>
    <col min="25" max="25" width="15.140625" style="4" customWidth="1" collapsed="1"/>
    <col min="26" max="26" width="13.140625" style="4" customWidth="1" collapsed="1"/>
    <col min="27" max="16384" width="11.42578125" style="42" collapsed="1"/>
  </cols>
  <sheetData>
    <row r="1" spans="1:26" ht="18" customHeight="1" x14ac:dyDescent="0.25">
      <c r="A1" s="400"/>
      <c r="B1" s="375" t="str">
        <f>+'2 CONTEXTO E IDENTIFICACIÓN'!B1</f>
        <v>MAPA RIESGOS OPERATIVOS  POR PROCESOS</v>
      </c>
      <c r="C1" s="375"/>
      <c r="D1" s="375"/>
      <c r="E1" s="375"/>
      <c r="F1" s="375"/>
      <c r="G1" s="375"/>
      <c r="H1" s="375"/>
      <c r="I1" s="375"/>
      <c r="J1" s="375"/>
      <c r="K1" s="375"/>
      <c r="L1" s="375"/>
      <c r="M1" s="375"/>
      <c r="N1" s="375"/>
      <c r="O1" s="375"/>
      <c r="P1" s="375"/>
      <c r="Q1" s="375"/>
      <c r="R1" s="375"/>
      <c r="S1" s="375"/>
      <c r="T1" s="375"/>
      <c r="U1" s="377" t="str">
        <f>+'2 CONTEXTO E IDENTIFICACIÓN'!I1</f>
        <v>Código: M-ST-PTM-055</v>
      </c>
      <c r="V1" s="377"/>
    </row>
    <row r="2" spans="1:26" ht="18" customHeight="1" x14ac:dyDescent="0.25">
      <c r="A2" s="400"/>
      <c r="B2" s="375"/>
      <c r="C2" s="375"/>
      <c r="D2" s="375"/>
      <c r="E2" s="375"/>
      <c r="F2" s="375"/>
      <c r="G2" s="375"/>
      <c r="H2" s="375"/>
      <c r="I2" s="375"/>
      <c r="J2" s="375"/>
      <c r="K2" s="375"/>
      <c r="L2" s="375"/>
      <c r="M2" s="375"/>
      <c r="N2" s="375"/>
      <c r="O2" s="375"/>
      <c r="P2" s="375"/>
      <c r="Q2" s="375"/>
      <c r="R2" s="375"/>
      <c r="S2" s="375"/>
      <c r="T2" s="375"/>
      <c r="U2" s="377" t="str">
        <f>+'2 CONTEXTO E IDENTIFICACIÓN'!I2</f>
        <v>Fecha: 31/01/2022</v>
      </c>
      <c r="V2" s="377"/>
    </row>
    <row r="3" spans="1:26" s="39" customFormat="1" ht="18" customHeight="1" x14ac:dyDescent="0.25">
      <c r="A3" s="400"/>
      <c r="B3" s="375"/>
      <c r="C3" s="375"/>
      <c r="D3" s="375"/>
      <c r="E3" s="375"/>
      <c r="F3" s="375"/>
      <c r="G3" s="375"/>
      <c r="H3" s="375"/>
      <c r="I3" s="375"/>
      <c r="J3" s="375"/>
      <c r="K3" s="375"/>
      <c r="L3" s="375"/>
      <c r="M3" s="375"/>
      <c r="N3" s="375"/>
      <c r="O3" s="375"/>
      <c r="P3" s="375"/>
      <c r="Q3" s="375"/>
      <c r="R3" s="375"/>
      <c r="S3" s="375"/>
      <c r="T3" s="375"/>
      <c r="U3" s="377" t="str">
        <f>+'2 CONTEXTO E IDENTIFICACIÓN'!I3</f>
        <v>Versión: 001</v>
      </c>
      <c r="V3" s="377"/>
      <c r="W3" s="42"/>
      <c r="X3" s="4"/>
      <c r="Y3" s="4"/>
      <c r="Z3" s="4"/>
    </row>
    <row r="4" spans="1:26" s="39" customFormat="1" ht="18" customHeight="1" x14ac:dyDescent="0.2">
      <c r="A4" s="401"/>
      <c r="B4" s="375"/>
      <c r="C4" s="375"/>
      <c r="D4" s="375"/>
      <c r="E4" s="375"/>
      <c r="F4" s="375"/>
      <c r="G4" s="375"/>
      <c r="H4" s="375"/>
      <c r="I4" s="375"/>
      <c r="J4" s="375"/>
      <c r="K4" s="375"/>
      <c r="L4" s="375"/>
      <c r="M4" s="375"/>
      <c r="N4" s="375"/>
      <c r="O4" s="375"/>
      <c r="P4" s="375"/>
      <c r="Q4" s="375"/>
      <c r="R4" s="375"/>
      <c r="S4" s="375"/>
      <c r="T4" s="375"/>
      <c r="U4" s="377" t="str">
        <f>+'2 CONTEXTO E IDENTIFICACIÓN'!I4</f>
        <v>Página:</v>
      </c>
      <c r="V4" s="377"/>
      <c r="W4" s="42"/>
      <c r="X4" s="3"/>
      <c r="Y4" s="3"/>
      <c r="Z4" s="3"/>
    </row>
    <row r="5" spans="1:26" s="39" customFormat="1" ht="9" customHeight="1" x14ac:dyDescent="0.2">
      <c r="F5" s="44"/>
      <c r="G5" s="43"/>
      <c r="H5" s="44"/>
      <c r="I5" s="44"/>
      <c r="J5" s="44"/>
      <c r="K5" s="44"/>
      <c r="L5" s="44"/>
      <c r="M5" s="43"/>
      <c r="N5" s="44"/>
      <c r="O5" s="44"/>
      <c r="P5" s="44"/>
      <c r="Q5" s="44"/>
      <c r="R5" s="250"/>
      <c r="S5" s="41"/>
      <c r="T5" s="253"/>
      <c r="U5" s="163"/>
      <c r="V5" s="249"/>
      <c r="W5" s="42"/>
      <c r="X5" s="3"/>
      <c r="Y5" s="3"/>
      <c r="Z5" s="3"/>
    </row>
    <row r="6" spans="1:26" s="39" customFormat="1" ht="15.75" thickBot="1" x14ac:dyDescent="0.25">
      <c r="A6" s="13" t="s">
        <v>145</v>
      </c>
      <c r="B6" s="376" t="str">
        <f>+IF('2 CONTEXTO E IDENTIFICACIÓN'!$B$6="","",'2 CONTEXTO E IDENTIFICACIÓN'!$B$6)</f>
        <v>FOMVIVIENDA</v>
      </c>
      <c r="C6" s="376"/>
      <c r="D6" s="376"/>
      <c r="E6" s="376"/>
      <c r="F6" s="376"/>
      <c r="G6" s="376"/>
      <c r="H6" s="376"/>
      <c r="I6" s="376"/>
      <c r="J6" s="376"/>
      <c r="K6" s="376"/>
      <c r="L6" s="376"/>
      <c r="M6" s="376"/>
      <c r="N6" s="376"/>
      <c r="O6" s="376"/>
      <c r="P6" s="376"/>
      <c r="Q6" s="376"/>
      <c r="R6" s="376"/>
      <c r="S6" s="376"/>
      <c r="T6" s="376"/>
      <c r="U6" s="376"/>
      <c r="V6" s="376"/>
      <c r="W6" s="42"/>
      <c r="X6" s="3"/>
      <c r="Y6" s="3"/>
      <c r="Z6" s="3"/>
    </row>
    <row r="7" spans="1:26" s="45" customFormat="1" ht="16.5" customHeight="1" x14ac:dyDescent="0.25">
      <c r="A7" s="65"/>
      <c r="B7" s="65"/>
      <c r="C7" s="65"/>
      <c r="D7" s="65"/>
      <c r="E7" s="65" t="s">
        <v>36</v>
      </c>
      <c r="F7" s="259" t="s">
        <v>37</v>
      </c>
      <c r="G7" s="65"/>
      <c r="H7" s="65"/>
      <c r="I7" s="65"/>
      <c r="J7" s="70"/>
      <c r="K7" s="70"/>
      <c r="L7" s="70"/>
      <c r="M7" s="70"/>
      <c r="N7" s="70"/>
      <c r="O7" s="70"/>
      <c r="P7" s="70"/>
      <c r="Q7" s="70"/>
      <c r="R7" s="391" t="s">
        <v>189</v>
      </c>
      <c r="S7" s="391" t="s">
        <v>190</v>
      </c>
      <c r="T7" s="391" t="s">
        <v>191</v>
      </c>
      <c r="U7" s="188"/>
      <c r="V7" s="188"/>
      <c r="W7" s="42"/>
      <c r="X7" s="361" t="s">
        <v>252</v>
      </c>
      <c r="Y7" s="362"/>
      <c r="Z7" s="363"/>
    </row>
    <row r="8" spans="1:26" s="45" customFormat="1" ht="16.5" customHeight="1" x14ac:dyDescent="0.25">
      <c r="A8" s="187"/>
      <c r="B8" s="186"/>
      <c r="C8" s="186"/>
      <c r="D8" s="188"/>
      <c r="E8" s="65"/>
      <c r="F8" s="65"/>
      <c r="G8" s="65"/>
      <c r="H8" s="65"/>
      <c r="I8" s="65"/>
      <c r="J8" s="390" t="s">
        <v>101</v>
      </c>
      <c r="K8" s="390"/>
      <c r="L8" s="390"/>
      <c r="M8" s="390"/>
      <c r="N8" s="390"/>
      <c r="O8" s="390"/>
      <c r="P8" s="390"/>
      <c r="Q8" s="390"/>
      <c r="R8" s="391"/>
      <c r="S8" s="391"/>
      <c r="T8" s="391"/>
      <c r="U8" s="188"/>
      <c r="V8" s="188"/>
      <c r="W8" s="42"/>
      <c r="X8" s="19" t="s">
        <v>43</v>
      </c>
      <c r="Y8" s="20" t="s">
        <v>253</v>
      </c>
      <c r="Z8" s="21" t="s">
        <v>254</v>
      </c>
    </row>
    <row r="9" spans="1:26" ht="66" customHeight="1" x14ac:dyDescent="0.25">
      <c r="A9" s="357" t="s">
        <v>185</v>
      </c>
      <c r="B9" s="357" t="s">
        <v>184</v>
      </c>
      <c r="C9" s="357" t="s">
        <v>105</v>
      </c>
      <c r="D9" s="357" t="s">
        <v>106</v>
      </c>
      <c r="E9" s="408" t="s">
        <v>102</v>
      </c>
      <c r="F9" s="413" t="s">
        <v>163</v>
      </c>
      <c r="G9" s="414"/>
      <c r="H9" s="408"/>
      <c r="I9" s="260"/>
      <c r="J9" s="410" t="s">
        <v>96</v>
      </c>
      <c r="K9" s="411"/>
      <c r="L9" s="411"/>
      <c r="M9" s="411"/>
      <c r="N9" s="412"/>
      <c r="O9" s="410" t="s">
        <v>100</v>
      </c>
      <c r="P9" s="411"/>
      <c r="Q9" s="412"/>
      <c r="R9" s="392"/>
      <c r="S9" s="392"/>
      <c r="T9" s="392"/>
      <c r="U9" s="188"/>
      <c r="V9" s="188"/>
      <c r="X9" s="24" t="s">
        <v>46</v>
      </c>
      <c r="Y9" s="27">
        <v>0.01</v>
      </c>
      <c r="Z9" s="26">
        <v>0.2</v>
      </c>
    </row>
    <row r="10" spans="1:26" s="38" customFormat="1" ht="60.75" thickBot="1" x14ac:dyDescent="0.3">
      <c r="A10" s="396"/>
      <c r="B10" s="396"/>
      <c r="C10" s="396"/>
      <c r="D10" s="396"/>
      <c r="E10" s="409"/>
      <c r="F10" s="261" t="s">
        <v>255</v>
      </c>
      <c r="G10" s="262" t="s">
        <v>164</v>
      </c>
      <c r="H10" s="262" t="s">
        <v>165</v>
      </c>
      <c r="I10" s="262" t="s">
        <v>249</v>
      </c>
      <c r="J10" s="261" t="s">
        <v>81</v>
      </c>
      <c r="K10" s="263" t="s">
        <v>82</v>
      </c>
      <c r="L10" s="263" t="s">
        <v>104</v>
      </c>
      <c r="M10" s="261" t="s">
        <v>83</v>
      </c>
      <c r="N10" s="263" t="s">
        <v>84</v>
      </c>
      <c r="O10" s="263" t="s">
        <v>88</v>
      </c>
      <c r="P10" s="263" t="s">
        <v>3</v>
      </c>
      <c r="Q10" s="263" t="s">
        <v>93</v>
      </c>
      <c r="R10" s="263" t="s">
        <v>103</v>
      </c>
      <c r="S10" s="263" t="s">
        <v>107</v>
      </c>
      <c r="T10" s="264" t="s">
        <v>10</v>
      </c>
      <c r="U10" s="263" t="s">
        <v>250</v>
      </c>
      <c r="V10" s="263" t="s">
        <v>251</v>
      </c>
      <c r="X10" s="29" t="s">
        <v>48</v>
      </c>
      <c r="Y10" s="27">
        <v>0.21</v>
      </c>
      <c r="Z10" s="26">
        <v>0.4</v>
      </c>
    </row>
    <row r="11" spans="1:26" ht="137.25" customHeight="1" thickBot="1" x14ac:dyDescent="0.3">
      <c r="A11" s="402" t="str">
        <f>'2 CONTEXTO E IDENTIFICACIÓN'!A11</f>
        <v>R1</v>
      </c>
      <c r="B11" s="404" t="str">
        <f>+'2 CONTEXTO E IDENTIFICACIÓN'!E11</f>
        <v>Perdida economica, degaste operativo y poca credibilidad en la entidad  Por falta de verificacion de condiciones legales del predio Debido a la falta de claridad de las actividades a realizar previas a la formulacion de un proyecto</v>
      </c>
      <c r="C11" s="393">
        <f>+'3 PROBABIL E IMPACTO INHERENTE'!E11</f>
        <v>0.6</v>
      </c>
      <c r="D11" s="397">
        <f>+'3 PROBABIL E IMPACTO INHERENTE'!M11</f>
        <v>0.8</v>
      </c>
      <c r="E11" s="47">
        <v>1</v>
      </c>
      <c r="F11" s="278" t="s">
        <v>309</v>
      </c>
      <c r="G11" s="283" t="s">
        <v>312</v>
      </c>
      <c r="H11" s="280" t="s">
        <v>313</v>
      </c>
      <c r="I11" s="281" t="str">
        <f>+CONCATENATE(F11," ",G11," ",H11)</f>
        <v>Tecnica    Verifica el cumplimiento de las metas de programas y proyectos  de acuerdo a lo planeado y al seguimiento reportado por los líderes de proceso,  en caso de encontrar desviaciones se pasa a consideración del gerente para que el líder del área responsable del proyecto responda y haga el plan de mejora si corresponde.</v>
      </c>
      <c r="J11" s="287" t="s">
        <v>97</v>
      </c>
      <c r="K11" s="254">
        <f>+IF(J11='[2]11 FORMULAS'!$E$4,'[2]11 FORMULAS'!$F$4,IF(J11='[2]11 FORMULAS'!$E$5,'[2]11 FORMULAS'!$F$5,IF(J11='[2]11 FORMULAS'!$E$6,'[2]11 FORMULAS'!$F$6,"")))</f>
        <v>0.25</v>
      </c>
      <c r="L11" s="254" t="str">
        <f>+IF(OR(J11='[2]11 FORMULAS'!$O$4,J11='[2]11 FORMULAS'!$O$5),'[2]11 FORMULAS'!$P$5,IF(J11='[2]11 FORMULAS'!$O$6,'[2]11 FORMULAS'!$P$6,""))</f>
        <v>Probabilidad</v>
      </c>
      <c r="M11" s="287" t="s">
        <v>86</v>
      </c>
      <c r="N11" s="254">
        <f>+IF(M11='[2]11 FORMULAS'!$H$4,'[2]11 FORMULAS'!$I$4,IF(M11='[2]11 FORMULAS'!$H$5,'[2]11 FORMULAS'!$I$5,""))</f>
        <v>0.15</v>
      </c>
      <c r="O11" s="288" t="s">
        <v>89</v>
      </c>
      <c r="P11" s="288" t="s">
        <v>91</v>
      </c>
      <c r="Q11" s="288" t="s">
        <v>94</v>
      </c>
      <c r="R11" s="254">
        <f>+IFERROR(K11+N11,"")</f>
        <v>0.4</v>
      </c>
      <c r="S11" s="254">
        <f>IF(L11='11 FORMULAS'!$P$5,C11-(C11*R11),C11)</f>
        <v>0.36</v>
      </c>
      <c r="T11" s="254">
        <f>IF(L11='11 FORMULAS'!$P$6,D11-(D11*R11),D11)</f>
        <v>0.8</v>
      </c>
      <c r="U11" s="420">
        <f>+IF(S14="","",S14)</f>
        <v>7.7759999999999996E-2</v>
      </c>
      <c r="V11" s="426">
        <f>+IF(T14="","",T14)</f>
        <v>0.8</v>
      </c>
      <c r="X11" s="32" t="s">
        <v>50</v>
      </c>
      <c r="Y11" s="27">
        <v>0.41</v>
      </c>
      <c r="Z11" s="26">
        <v>0.6</v>
      </c>
    </row>
    <row r="12" spans="1:26" ht="130.5" customHeight="1" thickBot="1" x14ac:dyDescent="0.3">
      <c r="A12" s="403"/>
      <c r="B12" s="405"/>
      <c r="C12" s="394"/>
      <c r="D12" s="398"/>
      <c r="E12" s="48">
        <v>2</v>
      </c>
      <c r="F12" s="278" t="s">
        <v>310</v>
      </c>
      <c r="G12" s="283" t="s">
        <v>314</v>
      </c>
      <c r="H12" s="280" t="s">
        <v>315</v>
      </c>
      <c r="I12" s="281" t="str">
        <f t="shared" ref="I12:I13" si="0">+CONCATENATE(F12," ",G12," ",H12)</f>
        <v>Juridica  Establecerá un proceso riguroso de selección y evaluación de  contratistas, que incluya la verificación de la idoneidad y experiencia para la formulación, comercializacion de los proyectos.  Esto puede incluir la revisión de antecedentes, referencias, experiencia y certificaciones.</v>
      </c>
      <c r="J12" s="289" t="s">
        <v>97</v>
      </c>
      <c r="K12" s="255">
        <f>+IF(J12='[2]11 FORMULAS'!$E$4,'[2]11 FORMULAS'!$F$4,IF(J12='[2]11 FORMULAS'!$E$5,'[2]11 FORMULAS'!$F$5,IF(J12='[2]11 FORMULAS'!$E$6,'[2]11 FORMULAS'!$F$6,"")))</f>
        <v>0.25</v>
      </c>
      <c r="L12" s="255" t="str">
        <f>+IF(OR(J12='[2]11 FORMULAS'!$O$4,J12='[2]11 FORMULAS'!$O$5),'[2]11 FORMULAS'!$P$5,IF(J12='[2]11 FORMULAS'!$O$6,'[2]11 FORMULAS'!$P$6,""))</f>
        <v>Probabilidad</v>
      </c>
      <c r="M12" s="289" t="s">
        <v>86</v>
      </c>
      <c r="N12" s="255">
        <f>+IF(M12='[2]11 FORMULAS'!$H$4,'[2]11 FORMULAS'!$I$4,IF(M12='[2]11 FORMULAS'!$H$5,'[2]11 FORMULAS'!$I$5,""))</f>
        <v>0.15</v>
      </c>
      <c r="O12" s="290" t="s">
        <v>89</v>
      </c>
      <c r="P12" s="290" t="s">
        <v>91</v>
      </c>
      <c r="Q12" s="290" t="s">
        <v>94</v>
      </c>
      <c r="R12" s="255">
        <f>+IFERROR(K12+N12,"")</f>
        <v>0.4</v>
      </c>
      <c r="S12" s="255">
        <f>IF(L12='11 FORMULAS'!$P$5,S11-(S11*R12),S11)</f>
        <v>0.216</v>
      </c>
      <c r="T12" s="255">
        <f>IF(L12='11 FORMULAS'!$P$6,T11-(T11*R12),T11)</f>
        <v>0.8</v>
      </c>
      <c r="U12" s="421"/>
      <c r="V12" s="427"/>
      <c r="X12" s="33" t="s">
        <v>52</v>
      </c>
      <c r="Y12" s="27">
        <v>0.61</v>
      </c>
      <c r="Z12" s="26">
        <v>0.8</v>
      </c>
    </row>
    <row r="13" spans="1:26" ht="123.75" customHeight="1" thickBot="1" x14ac:dyDescent="0.3">
      <c r="A13" s="403"/>
      <c r="B13" s="405"/>
      <c r="C13" s="394"/>
      <c r="D13" s="398"/>
      <c r="E13" s="48">
        <v>3</v>
      </c>
      <c r="F13" s="180" t="s">
        <v>310</v>
      </c>
      <c r="G13" s="280" t="s">
        <v>273</v>
      </c>
      <c r="H13" s="280" t="s">
        <v>326</v>
      </c>
      <c r="I13" s="281" t="str">
        <f t="shared" si="0"/>
        <v>Juridica  Realizara revision y Creación de listas de chequeo  para los proyectos ejecutados e interventorías y  contratos de prestacion de servicios a fin de garantizar un expediente completo conforme a la normatividad.</v>
      </c>
      <c r="J13" s="289" t="s">
        <v>270</v>
      </c>
      <c r="K13" s="255">
        <f>+IF(J13='[2]11 FORMULAS'!$E$4,'[2]11 FORMULAS'!$F$4,IF(J13='[2]11 FORMULAS'!$E$5,'[2]11 FORMULAS'!$F$5,IF(J13='[2]11 FORMULAS'!$E$6,'[2]11 FORMULAS'!$F$6,"")))</f>
        <v>0.25</v>
      </c>
      <c r="L13" s="255" t="str">
        <f>+IF(OR(J13='[2]11 FORMULAS'!$O$4,J13='[2]11 FORMULAS'!$O$5),'[2]11 FORMULAS'!$P$5,IF(J13='[2]11 FORMULAS'!$O$6,'[2]11 FORMULAS'!$P$6,""))</f>
        <v>Probabilidad</v>
      </c>
      <c r="M13" s="289" t="s">
        <v>271</v>
      </c>
      <c r="N13" s="255">
        <f>+IF(M13='[2]11 FORMULAS'!$H$4,'[2]11 FORMULAS'!$I$4,IF(M13='[2]11 FORMULAS'!$H$5,'[2]11 FORMULAS'!$I$5,""))</f>
        <v>0.15</v>
      </c>
      <c r="O13" s="290" t="s">
        <v>89</v>
      </c>
      <c r="P13" s="290" t="s">
        <v>91</v>
      </c>
      <c r="Q13" s="290" t="s">
        <v>94</v>
      </c>
      <c r="R13" s="255">
        <f>+IFERROR(K13+N13,"")</f>
        <v>0.4</v>
      </c>
      <c r="S13" s="255">
        <f>IF(L13='11 FORMULAS'!$P$5,S12-(S12*R13),S12)</f>
        <v>0.12959999999999999</v>
      </c>
      <c r="T13" s="255">
        <f>IF(L13='11 FORMULAS'!$P$6,T12-(T12*R13),T12)</f>
        <v>0.8</v>
      </c>
      <c r="U13" s="421"/>
      <c r="V13" s="427"/>
      <c r="X13" s="34" t="s">
        <v>53</v>
      </c>
      <c r="Y13" s="27">
        <v>0.81</v>
      </c>
      <c r="Z13" s="26">
        <v>1</v>
      </c>
    </row>
    <row r="14" spans="1:26" ht="132" customHeight="1" thickBot="1" x14ac:dyDescent="0.3">
      <c r="A14" s="406"/>
      <c r="B14" s="407"/>
      <c r="C14" s="395"/>
      <c r="D14" s="399"/>
      <c r="E14" s="49">
        <v>4</v>
      </c>
      <c r="F14" s="181" t="s">
        <v>395</v>
      </c>
      <c r="G14" s="282" t="s">
        <v>327</v>
      </c>
      <c r="H14" s="283" t="s">
        <v>328</v>
      </c>
      <c r="I14" s="281" t="str">
        <f>+CONCATENATE(F14," ",G14," ",H14)</f>
        <v>Administrativa   Definira un procedimiento para verificar el cumplimiento de las metas trimestrales de programas y proyectos. de manera periodica, donde deben incluir revisiones de procesos  y revision de documentos, asi como analisis de riesgos y correciones de posibles falllas.</v>
      </c>
      <c r="J14" s="291" t="s">
        <v>97</v>
      </c>
      <c r="K14" s="256">
        <f>+IF(J14='[2]11 FORMULAS'!$E$4,'[2]11 FORMULAS'!$F$4,IF(J14='[2]11 FORMULAS'!$E$5,'[2]11 FORMULAS'!$F$5,IF(J14='[2]11 FORMULAS'!$E$6,'[2]11 FORMULAS'!$F$6,"")))</f>
        <v>0.25</v>
      </c>
      <c r="L14" s="256" t="str">
        <f>+IF(OR(J14='[2]11 FORMULAS'!$O$4,J14='[2]11 FORMULAS'!$O$5),'[2]11 FORMULAS'!$P$5,IF(J14='[2]11 FORMULAS'!$O$6,'[2]11 FORMULAS'!$P$6,""))</f>
        <v>Probabilidad</v>
      </c>
      <c r="M14" s="291" t="s">
        <v>86</v>
      </c>
      <c r="N14" s="256">
        <f>+IF(M14='[2]11 FORMULAS'!$H$4,'[2]11 FORMULAS'!$I$4,IF(M14='[2]11 FORMULAS'!$H$5,'[2]11 FORMULAS'!$I$5,""))</f>
        <v>0.15</v>
      </c>
      <c r="O14" s="292" t="s">
        <v>89</v>
      </c>
      <c r="P14" s="292" t="s">
        <v>91</v>
      </c>
      <c r="Q14" s="292" t="s">
        <v>94</v>
      </c>
      <c r="R14" s="256">
        <f t="shared" ref="R14" si="1">+IFERROR(K14+N14,"")</f>
        <v>0.4</v>
      </c>
      <c r="S14" s="256">
        <f>IF(L14='11 FORMULAS'!$P$5,S13-(S13*R14),S13)</f>
        <v>7.7759999999999996E-2</v>
      </c>
      <c r="T14" s="256">
        <f>IF(L14='11 FORMULAS'!$P$6,T13-(T13*R14),T13)</f>
        <v>0.8</v>
      </c>
      <c r="U14" s="425"/>
      <c r="V14" s="428"/>
      <c r="X14" s="35"/>
      <c r="Y14" s="36"/>
      <c r="Z14" s="37"/>
    </row>
    <row r="15" spans="1:26" ht="148.5" customHeight="1" thickBot="1" x14ac:dyDescent="0.3">
      <c r="A15" s="297" t="str">
        <f>'2 CONTEXTO E IDENTIFICACIÓN'!A12</f>
        <v>R2</v>
      </c>
      <c r="B15" s="300" t="str">
        <f>+'2 CONTEXTO E IDENTIFICACIÓN'!E12</f>
        <v xml:space="preserve">Incumplimiento de las obligaciones, retraso en la entrega de los  proyectos.  Por Ausencia de  Planificación de las Obras. Debido a la falta de  credibilidad y transparencia en los procesos de la entidad </v>
      </c>
      <c r="C15" s="298">
        <f>+'3 PROBABIL E IMPACTO INHERENTE'!E12</f>
        <v>0.6</v>
      </c>
      <c r="D15" s="299">
        <f>+'3 PROBABIL E IMPACTO INHERENTE'!M12</f>
        <v>0.8</v>
      </c>
      <c r="E15" s="47">
        <v>1</v>
      </c>
      <c r="F15" s="278" t="s">
        <v>329</v>
      </c>
      <c r="G15" s="283" t="s">
        <v>365</v>
      </c>
      <c r="H15" s="283" t="s">
        <v>366</v>
      </c>
      <c r="I15" s="284" t="str">
        <f>+CONCATENATE(F15," ",G15," ",H15)</f>
        <v>Gerencia   Realizara seguimiento al cronograma para el cumplimiento de la ejecución de los proyectos, con el equipo responsable planificando correctamente los plazos de entrega  y mecanismos de control oportunos.</v>
      </c>
      <c r="J15" s="287" t="s">
        <v>97</v>
      </c>
      <c r="K15" s="254">
        <f>+IF(J15='[2]11 FORMULAS'!$E$4,'[2]11 FORMULAS'!$F$4,IF(J15='[2]11 FORMULAS'!$E$5,'[2]11 FORMULAS'!$F$5,IF(J15='[2]11 FORMULAS'!$E$6,'[2]11 FORMULAS'!$F$6,"")))</f>
        <v>0.25</v>
      </c>
      <c r="L15" s="254" t="str">
        <f>+IF(OR(J15='[2]11 FORMULAS'!$O$4,J15='[2]11 FORMULAS'!$O$5),'[2]11 FORMULAS'!$P$5,IF(J15='[2]11 FORMULAS'!$O$6,'[2]11 FORMULAS'!$P$6,""))</f>
        <v>Probabilidad</v>
      </c>
      <c r="M15" s="287" t="s">
        <v>86</v>
      </c>
      <c r="N15" s="254">
        <f>+IF(M15='[2]11 FORMULAS'!$H$4,'[2]11 FORMULAS'!$I$4,IF(M15='[2]11 FORMULAS'!$H$5,'[2]11 FORMULAS'!$I$5,""))</f>
        <v>0.15</v>
      </c>
      <c r="O15" s="288" t="s">
        <v>89</v>
      </c>
      <c r="P15" s="288" t="s">
        <v>91</v>
      </c>
      <c r="Q15" s="288" t="s">
        <v>94</v>
      </c>
      <c r="R15" s="254">
        <f>+IFERROR(K15+N15,"")</f>
        <v>0.4</v>
      </c>
      <c r="S15" s="254">
        <f>IF(L15='11 FORMULAS'!$P$5,C15-(C15*R15),C15)</f>
        <v>0.36</v>
      </c>
      <c r="T15" s="254">
        <f>IF(L15='11 FORMULAS'!$P$6,D15-(D15*R15),D15)</f>
        <v>0.8</v>
      </c>
      <c r="U15" s="301">
        <f>+IF(S15="","",S15)</f>
        <v>0.36</v>
      </c>
      <c r="V15" s="296">
        <f>+T15</f>
        <v>0.8</v>
      </c>
      <c r="X15" s="251"/>
      <c r="Y15" s="252"/>
      <c r="Z15" s="252"/>
    </row>
    <row r="16" spans="1:26" ht="126.75" customHeight="1" thickBot="1" x14ac:dyDescent="0.3">
      <c r="A16" s="402" t="str">
        <f>'2 CONTEXTO E IDENTIFICACIÓN'!A13</f>
        <v>R3</v>
      </c>
      <c r="B16" s="404" t="str">
        <f>+'2 CONTEXTO E IDENTIFICACIÓN'!E13</f>
        <v>Poco control sobre los gastos  que afectan la consecución de los objetivos de entidad Por falta de analisis frente al resultado que debe garantizar  cada proceso. Debido a la ausencia de gestión financiera  orientada al logro de los resultados.</v>
      </c>
      <c r="C16" s="393">
        <f>+'3 PROBABIL E IMPACTO INHERENTE'!E13</f>
        <v>0.6</v>
      </c>
      <c r="D16" s="397">
        <f>+'3 PROBABIL E IMPACTO INHERENTE'!M13</f>
        <v>0.8</v>
      </c>
      <c r="E16" s="47">
        <v>1</v>
      </c>
      <c r="F16" s="181" t="s">
        <v>396</v>
      </c>
      <c r="G16" s="280" t="s">
        <v>330</v>
      </c>
      <c r="H16" s="283" t="s">
        <v>331</v>
      </c>
      <c r="I16" s="284" t="str">
        <f>+CONCATENATE(F16," ",G16," ",H16)</f>
        <v xml:space="preserve">Financiera  Implementará un sistema de control de gastos adecuado, que permita identificar y analizar las desviaciones de forma oportuna.  para identificar áreas responsables de posibles errores o falta de actualización.
</v>
      </c>
      <c r="J16" s="287" t="s">
        <v>97</v>
      </c>
      <c r="K16" s="254">
        <f>+IF(J16='[2]11 FORMULAS'!$E$4,'[2]11 FORMULAS'!$F$4,IF(J16='[2]11 FORMULAS'!$E$5,'[2]11 FORMULAS'!$F$5,IF(J16='[2]11 FORMULAS'!$E$6,'[2]11 FORMULAS'!$F$6,"")))</f>
        <v>0.25</v>
      </c>
      <c r="L16" s="254" t="str">
        <f>+IF(OR(J16='[2]11 FORMULAS'!$O$4,J16='[2]11 FORMULAS'!$O$5),'[2]11 FORMULAS'!$P$5,IF(J16='[2]11 FORMULAS'!$O$6,'[2]11 FORMULAS'!$P$6,""))</f>
        <v>Probabilidad</v>
      </c>
      <c r="M16" s="287" t="s">
        <v>86</v>
      </c>
      <c r="N16" s="254">
        <f>+IF(M16='[2]11 FORMULAS'!$H$4,'[2]11 FORMULAS'!$I$4,IF(M16='[2]11 FORMULAS'!$H$5,'[2]11 FORMULAS'!$I$5,""))</f>
        <v>0.15</v>
      </c>
      <c r="O16" s="288" t="s">
        <v>89</v>
      </c>
      <c r="P16" s="288" t="s">
        <v>91</v>
      </c>
      <c r="Q16" s="288" t="s">
        <v>94</v>
      </c>
      <c r="R16" s="254">
        <f>+IFERROR(K16+N16,"")</f>
        <v>0.4</v>
      </c>
      <c r="S16" s="254">
        <f>IF(L16='11 FORMULAS'!$P$5,C16-(C16*R16),C16)</f>
        <v>0.36</v>
      </c>
      <c r="T16" s="254">
        <f>IF(L16='11 FORMULAS'!$P$6,D16-(D16*R16),D16)</f>
        <v>0.8</v>
      </c>
      <c r="U16" s="422">
        <f>+IF(S18="","",S18)</f>
        <v>0.108</v>
      </c>
      <c r="V16" s="422">
        <f>+IF(T18="","",T18)</f>
        <v>0.8</v>
      </c>
      <c r="X16" s="251"/>
      <c r="Y16" s="252"/>
      <c r="Z16" s="252"/>
    </row>
    <row r="17" spans="1:26" ht="141" customHeight="1" thickBot="1" x14ac:dyDescent="0.3">
      <c r="A17" s="403"/>
      <c r="B17" s="405"/>
      <c r="C17" s="394"/>
      <c r="D17" s="398"/>
      <c r="E17" s="48">
        <v>2</v>
      </c>
      <c r="F17" s="181" t="s">
        <v>396</v>
      </c>
      <c r="G17" s="280" t="s">
        <v>375</v>
      </c>
      <c r="H17" s="280" t="s">
        <v>335</v>
      </c>
      <c r="I17" s="150" t="str">
        <f>+CONCATENATE(F17," ",G17," ",H17)</f>
        <v>Financiera  Realizará análisis detallado de los gastos   para  proponer medidas correctivas que optimicen  la gestión financiera de la entidad.</v>
      </c>
      <c r="J17" s="289" t="s">
        <v>97</v>
      </c>
      <c r="K17" s="255">
        <f>+IF(J17='[2]11 FORMULAS'!$E$4,'[2]11 FORMULAS'!$F$4,IF(J17='[2]11 FORMULAS'!$E$5,'[2]11 FORMULAS'!$F$5,IF(J17='[2]11 FORMULAS'!$E$6,'[2]11 FORMULAS'!$F$6,"")))</f>
        <v>0.25</v>
      </c>
      <c r="L17" s="255" t="str">
        <f>+IF(OR(J17='[2]11 FORMULAS'!$O$4,J17='[2]11 FORMULAS'!$O$5),'[2]11 FORMULAS'!$P$5,IF(J17='[2]11 FORMULAS'!$O$6,'[2]11 FORMULAS'!$P$6,""))</f>
        <v>Probabilidad</v>
      </c>
      <c r="M17" s="289" t="s">
        <v>86</v>
      </c>
      <c r="N17" s="255">
        <f>+IF(M17='[2]11 FORMULAS'!$H$4,'[2]11 FORMULAS'!$I$4,IF(M17='[2]11 FORMULAS'!$H$5,'[2]11 FORMULAS'!$I$5,""))</f>
        <v>0.15</v>
      </c>
      <c r="O17" s="290" t="s">
        <v>89</v>
      </c>
      <c r="P17" s="290" t="s">
        <v>91</v>
      </c>
      <c r="Q17" s="290" t="s">
        <v>94</v>
      </c>
      <c r="R17" s="255">
        <f>+IFERROR(K17+N17,"")</f>
        <v>0.4</v>
      </c>
      <c r="S17" s="255">
        <f>IF(L17='11 FORMULAS'!$P$5,S16-(S16*R17),S16)</f>
        <v>0.216</v>
      </c>
      <c r="T17" s="255">
        <f>IF(L17='11 FORMULAS'!$P$6,T16-(T16*R17),T16)</f>
        <v>0.8</v>
      </c>
      <c r="U17" s="423">
        <f t="shared" ref="U17:V20" si="2">+IF(S17="","",S17)</f>
        <v>0.216</v>
      </c>
      <c r="V17" s="423">
        <f t="shared" si="2"/>
        <v>0.8</v>
      </c>
      <c r="X17" s="251"/>
      <c r="Y17" s="252"/>
      <c r="Z17" s="252"/>
    </row>
    <row r="18" spans="1:26" ht="127.5" customHeight="1" thickBot="1" x14ac:dyDescent="0.3">
      <c r="A18" s="403"/>
      <c r="B18" s="405"/>
      <c r="C18" s="394"/>
      <c r="D18" s="398"/>
      <c r="E18" s="48">
        <v>3</v>
      </c>
      <c r="F18" s="180" t="s">
        <v>396</v>
      </c>
      <c r="G18" s="283" t="s">
        <v>376</v>
      </c>
      <c r="H18" s="283" t="s">
        <v>336</v>
      </c>
      <c r="I18" s="150" t="str">
        <f t="shared" ref="I18:I24" si="3">+CONCATENATE(F18," ",G18," ",H18)</f>
        <v>Financiera  Implementará en el  proceso financiero una segregación de funciones, que permita salvaguardar el patrimonio de la entidad como el cumplimiento del logro de los objetivos de la entidad</v>
      </c>
      <c r="J18" s="289" t="s">
        <v>270</v>
      </c>
      <c r="K18" s="255">
        <f>+IF(J18='[2]11 FORMULAS'!$E$4,'[2]11 FORMULAS'!$F$4,IF(J18='[2]11 FORMULAS'!$E$5,'[2]11 FORMULAS'!$F$5,IF(J18='[2]11 FORMULAS'!$E$6,'[2]11 FORMULAS'!$F$6,"")))</f>
        <v>0.25</v>
      </c>
      <c r="L18" s="255" t="str">
        <f>+IF(OR(J18='[2]11 FORMULAS'!$O$4,J18='[2]11 FORMULAS'!$O$5),'[2]11 FORMULAS'!$P$5,IF(J18='[2]11 FORMULAS'!$O$6,'[2]11 FORMULAS'!$P$6,""))</f>
        <v>Probabilidad</v>
      </c>
      <c r="M18" s="289" t="s">
        <v>85</v>
      </c>
      <c r="N18" s="255">
        <f>+IF(M18='[2]11 FORMULAS'!$H$4,'[2]11 FORMULAS'!$I$4,IF(M18='[2]11 FORMULAS'!$H$5,'[2]11 FORMULAS'!$I$5,""))</f>
        <v>0.25</v>
      </c>
      <c r="O18" s="290" t="s">
        <v>89</v>
      </c>
      <c r="P18" s="290" t="s">
        <v>91</v>
      </c>
      <c r="Q18" s="290" t="s">
        <v>94</v>
      </c>
      <c r="R18" s="255">
        <f>+IFERROR(K18+N18,"")</f>
        <v>0.5</v>
      </c>
      <c r="S18" s="255">
        <f>IF(L18='11 FORMULAS'!$P$5,S17-(S17*R18),S17)</f>
        <v>0.108</v>
      </c>
      <c r="T18" s="255">
        <f>IF(L18='11 FORMULAS'!$P$6,T17-(T17*R18),T17)</f>
        <v>0.8</v>
      </c>
      <c r="U18" s="424">
        <f t="shared" si="2"/>
        <v>0.108</v>
      </c>
      <c r="V18" s="424">
        <f t="shared" si="2"/>
        <v>0.8</v>
      </c>
      <c r="X18" s="251"/>
      <c r="Y18" s="252"/>
      <c r="Z18" s="252"/>
    </row>
    <row r="19" spans="1:26" ht="111" customHeight="1" x14ac:dyDescent="0.25">
      <c r="A19" s="402" t="str">
        <f>'2 CONTEXTO E IDENTIFICACIÓN'!A14</f>
        <v>R4</v>
      </c>
      <c r="B19" s="404" t="str">
        <f>+'2 CONTEXTO E IDENTIFICACIÓN'!E14</f>
        <v xml:space="preserve">Incumplimiento en las metas de inversión por ausencia de  verificación de los recursos destinados a los fines previstos. Por falta de  seguimiento en la evaluación y ejecución del gasto. </v>
      </c>
      <c r="C19" s="393">
        <f>+'3 PROBABIL E IMPACTO INHERENTE'!E14</f>
        <v>0.6</v>
      </c>
      <c r="D19" s="397">
        <f>+'3 PROBABIL E IMPACTO INHERENTE'!M14</f>
        <v>0.8</v>
      </c>
      <c r="E19" s="47">
        <v>1</v>
      </c>
      <c r="F19" s="278" t="s">
        <v>396</v>
      </c>
      <c r="G19" s="180" t="s">
        <v>377</v>
      </c>
      <c r="H19" s="180" t="s">
        <v>378</v>
      </c>
      <c r="I19" s="281" t="str">
        <f>+CONCATENATE(F19," ",G19," ",H19)</f>
        <v>Financiera  Establecerá controles internos adecuados para garantizar que los datos financieros se revisen y aprueben de manera adecuada.  por medio de la creación de flujos de trabajo y procedimientos estandares para la revisión de los mismos.</v>
      </c>
      <c r="J19" s="289" t="s">
        <v>270</v>
      </c>
      <c r="K19" s="254">
        <f>+IF(J19='[2]11 FORMULAS'!$E$4,'[2]11 FORMULAS'!$F$4,IF(J19='[2]11 FORMULAS'!$E$5,'[2]11 FORMULAS'!$F$5,IF(J19='[2]11 FORMULAS'!$E$6,'[2]11 FORMULAS'!$F$6,"")))</f>
        <v>0.25</v>
      </c>
      <c r="L19" s="254" t="str">
        <f>+IF(OR(J19='[2]11 FORMULAS'!$O$4,J19='[2]11 FORMULAS'!$O$5),'[2]11 FORMULAS'!$P$5,IF(J19='[2]11 FORMULAS'!$O$6,'[2]11 FORMULAS'!$P$6,""))</f>
        <v>Probabilidad</v>
      </c>
      <c r="M19" s="287" t="s">
        <v>86</v>
      </c>
      <c r="N19" s="254">
        <f>+IF(M19='[2]11 FORMULAS'!$H$4,'[2]11 FORMULAS'!$I$4,IF(M19='[2]11 FORMULAS'!$H$5,'[2]11 FORMULAS'!$I$5,""))</f>
        <v>0.15</v>
      </c>
      <c r="O19" s="288" t="s">
        <v>89</v>
      </c>
      <c r="P19" s="288" t="s">
        <v>91</v>
      </c>
      <c r="Q19" s="288" t="s">
        <v>94</v>
      </c>
      <c r="R19" s="254">
        <f>+IFERROR(K19+N19,"")</f>
        <v>0.4</v>
      </c>
      <c r="S19" s="254">
        <f>IF(L19='11 FORMULAS'!$P$5,C19-(C19*R19),C19)</f>
        <v>0.36</v>
      </c>
      <c r="T19" s="254">
        <f>IF(L19='11 FORMULAS'!$P$6,D19-(D19*R19),D19)</f>
        <v>0.8</v>
      </c>
      <c r="U19" s="420">
        <f>+IF(S20="","",S20)</f>
        <v>0.216</v>
      </c>
      <c r="V19" s="420">
        <f>+IF(T20="","",T20)</f>
        <v>0.8</v>
      </c>
      <c r="X19" s="251"/>
      <c r="Y19" s="252"/>
      <c r="Z19" s="252"/>
    </row>
    <row r="20" spans="1:26" ht="168.75" customHeight="1" thickBot="1" x14ac:dyDescent="0.3">
      <c r="A20" s="403"/>
      <c r="B20" s="405"/>
      <c r="C20" s="394"/>
      <c r="D20" s="398"/>
      <c r="E20" s="48">
        <v>2</v>
      </c>
      <c r="F20" s="180" t="s">
        <v>396</v>
      </c>
      <c r="G20" s="181" t="s">
        <v>379</v>
      </c>
      <c r="H20" s="181" t="s">
        <v>340</v>
      </c>
      <c r="I20" s="150" t="str">
        <f>+CONCATENATE(F20," ",G20," ",H20)</f>
        <v>Financiera  Establecerá controles internos  que permitan supervisar y verificar que la información contable sea  registrada oportunamente,  por medio de  la revisión periódica de la documentación contable y la realización de auditorías internas para identificar posibles errores o retrasos.</v>
      </c>
      <c r="J20" s="289" t="s">
        <v>97</v>
      </c>
      <c r="K20" s="255">
        <f>+IF(J20='[2]11 FORMULAS'!$E$4,'[2]11 FORMULAS'!$F$4,IF(J20='[2]11 FORMULAS'!$E$5,'[2]11 FORMULAS'!$F$5,IF(J20='[2]11 FORMULAS'!$E$6,'[2]11 FORMULAS'!$F$6,"")))</f>
        <v>0.25</v>
      </c>
      <c r="L20" s="255" t="str">
        <f>+IF(OR(J20='[2]11 FORMULAS'!$O$4,J20='[2]11 FORMULAS'!$O$5),'[2]11 FORMULAS'!$P$5,IF(J20='[2]11 FORMULAS'!$O$6,'[2]11 FORMULAS'!$P$6,""))</f>
        <v>Probabilidad</v>
      </c>
      <c r="M20" s="289" t="s">
        <v>86</v>
      </c>
      <c r="N20" s="255">
        <f>+IF(M20='[2]11 FORMULAS'!$H$4,'[2]11 FORMULAS'!$I$4,IF(M20='[2]11 FORMULAS'!$H$5,'[2]11 FORMULAS'!$I$5,""))</f>
        <v>0.15</v>
      </c>
      <c r="O20" s="290" t="s">
        <v>89</v>
      </c>
      <c r="P20" s="290" t="s">
        <v>91</v>
      </c>
      <c r="Q20" s="290" t="s">
        <v>94</v>
      </c>
      <c r="R20" s="255">
        <f t="shared" ref="R20" si="4">+IFERROR(K20+N20,"")</f>
        <v>0.4</v>
      </c>
      <c r="S20" s="255">
        <f>IF(L20='11 FORMULAS'!$P$5,S19-(S19*R20),S19)</f>
        <v>0.216</v>
      </c>
      <c r="T20" s="255">
        <f>IF(L20='11 FORMULAS'!$P$6,T19-(T19*R20),T19)</f>
        <v>0.8</v>
      </c>
      <c r="U20" s="421">
        <f t="shared" si="2"/>
        <v>0.216</v>
      </c>
      <c r="V20" s="421">
        <f t="shared" si="2"/>
        <v>0.8</v>
      </c>
      <c r="X20" s="251"/>
      <c r="Y20" s="252"/>
      <c r="Z20" s="252"/>
    </row>
    <row r="21" spans="1:26" ht="139.5" customHeight="1" thickBot="1" x14ac:dyDescent="0.3">
      <c r="A21" s="402" t="str">
        <f>'2 CONTEXTO E IDENTIFICACIÓN'!A15</f>
        <v>R5</v>
      </c>
      <c r="B21" s="404" t="str">
        <f>+'2 CONTEXTO E IDENTIFICACIÓN'!E15</f>
        <v>irregularidades en el manejo de los  fondos  financieros Por no cumplir con las normativas legales y financieras  Debido a la falta de acciones necesarias para prevenir deficiencias en los procesos.</v>
      </c>
      <c r="C21" s="393">
        <f>+'3 PROBABIL E IMPACTO INHERENTE'!E15</f>
        <v>0.6</v>
      </c>
      <c r="D21" s="397">
        <f>+'3 PROBABIL E IMPACTO INHERENTE'!M15</f>
        <v>0.8</v>
      </c>
      <c r="E21" s="47">
        <v>1</v>
      </c>
      <c r="F21" s="278" t="s">
        <v>397</v>
      </c>
      <c r="G21" s="283" t="s">
        <v>380</v>
      </c>
      <c r="H21" s="283" t="s">
        <v>381</v>
      </c>
      <c r="I21" s="284" t="str">
        <f>+CONCATENATE(F21," ",G21," ",H21)</f>
        <v xml:space="preserve"> Financiera  Realizará revisiones internas de forma regular permitiendo identificar posibles errores o deficiencias en los procesos,   Corrigiendo  las inconsistencias oportunamente y evitando la repetición de errores. </v>
      </c>
      <c r="J21" s="287" t="s">
        <v>97</v>
      </c>
      <c r="K21" s="254">
        <f>+IF(J21='[2]11 FORMULAS'!$E$4,'[2]11 FORMULAS'!$F$4,IF(J21='[2]11 FORMULAS'!$E$5,'[2]11 FORMULAS'!$F$5,IF(J21='[2]11 FORMULAS'!$E$6,'[2]11 FORMULAS'!$F$6,"")))</f>
        <v>0.25</v>
      </c>
      <c r="L21" s="254" t="str">
        <f>+IF(OR(J21='[2]11 FORMULAS'!$O$4,J21='[2]11 FORMULAS'!$O$5),'[2]11 FORMULAS'!$P$5,IF(J21='[2]11 FORMULAS'!$O$6,'[2]11 FORMULAS'!$P$6,""))</f>
        <v>Probabilidad</v>
      </c>
      <c r="M21" s="287" t="s">
        <v>86</v>
      </c>
      <c r="N21" s="254">
        <f>+IF(M21='[2]11 FORMULAS'!$H$4,'[2]11 FORMULAS'!$I$4,IF(M21='[2]11 FORMULAS'!$H$5,'[2]11 FORMULAS'!$I$5,""))</f>
        <v>0.15</v>
      </c>
      <c r="O21" s="288" t="s">
        <v>89</v>
      </c>
      <c r="P21" s="288" t="s">
        <v>91</v>
      </c>
      <c r="Q21" s="288" t="s">
        <v>94</v>
      </c>
      <c r="R21" s="254">
        <f>+IFERROR(K21+N21,"")</f>
        <v>0.4</v>
      </c>
      <c r="S21" s="254">
        <f>IF(L21='11 FORMULAS'!$P$5,C21-(C21*R21),C21)</f>
        <v>0.36</v>
      </c>
      <c r="T21" s="254">
        <f>IF(L21='11 FORMULAS'!$P$6,D21-(D21*R21),D21)</f>
        <v>0.8</v>
      </c>
      <c r="U21" s="420">
        <f>+IF(S22="","",S22)</f>
        <v>0.216</v>
      </c>
      <c r="V21" s="420">
        <f>+IF(T22="","",T22)</f>
        <v>0.8</v>
      </c>
      <c r="X21" s="251"/>
      <c r="Y21" s="252"/>
      <c r="Z21" s="252"/>
    </row>
    <row r="22" spans="1:26" ht="132.75" customHeight="1" thickBot="1" x14ac:dyDescent="0.3">
      <c r="A22" s="403"/>
      <c r="B22" s="405"/>
      <c r="C22" s="394"/>
      <c r="D22" s="398"/>
      <c r="E22" s="48">
        <v>2</v>
      </c>
      <c r="F22" s="278" t="s">
        <v>396</v>
      </c>
      <c r="G22" s="283" t="s">
        <v>382</v>
      </c>
      <c r="H22" s="283" t="s">
        <v>383</v>
      </c>
      <c r="I22" s="150" t="str">
        <f t="shared" si="3"/>
        <v>Financiera  Implementará medidas de control efectivas para mitigar los riesgos, donde  identifique, políticas, procedimientos y controles correctivos.</v>
      </c>
      <c r="J22" s="289" t="s">
        <v>97</v>
      </c>
      <c r="K22" s="255">
        <f>+IF(J22='[2]11 FORMULAS'!$E$4,'[2]11 FORMULAS'!$F$4,IF(J22='[2]11 FORMULAS'!$E$5,'[2]11 FORMULAS'!$F$5,IF(J22='[2]11 FORMULAS'!$E$6,'[2]11 FORMULAS'!$F$6,"")))</f>
        <v>0.25</v>
      </c>
      <c r="L22" s="255" t="str">
        <f>+IF(OR(J22='[2]11 FORMULAS'!$O$4,J22='[2]11 FORMULAS'!$O$5),'[2]11 FORMULAS'!$P$5,IF(J22='[2]11 FORMULAS'!$O$6,'[2]11 FORMULAS'!$P$6,""))</f>
        <v>Probabilidad</v>
      </c>
      <c r="M22" s="289" t="s">
        <v>86</v>
      </c>
      <c r="N22" s="255">
        <f>+IF(M22='[2]11 FORMULAS'!$H$4,'[2]11 FORMULAS'!$I$4,IF(M22='[2]11 FORMULAS'!$H$5,'[2]11 FORMULAS'!$I$5,""))</f>
        <v>0.15</v>
      </c>
      <c r="O22" s="290" t="s">
        <v>272</v>
      </c>
      <c r="P22" s="290" t="s">
        <v>91</v>
      </c>
      <c r="Q22" s="290" t="s">
        <v>94</v>
      </c>
      <c r="R22" s="255">
        <f t="shared" ref="R22" si="5">+IFERROR(K22+N22,"")</f>
        <v>0.4</v>
      </c>
      <c r="S22" s="255">
        <f>IF(L22='11 FORMULAS'!$P$5,S21-(S21*R22),S21)</f>
        <v>0.216</v>
      </c>
      <c r="T22" s="255">
        <f>IF(L22='11 FORMULAS'!$P$6,T21-(T21*R22),T21)</f>
        <v>0.8</v>
      </c>
      <c r="U22" s="421">
        <f t="shared" ref="U22" si="6">+IF(S22="","",S22)</f>
        <v>0.216</v>
      </c>
      <c r="V22" s="421">
        <f t="shared" ref="V22" si="7">+IF(T22="","",T22)</f>
        <v>0.8</v>
      </c>
      <c r="X22" s="251"/>
      <c r="Y22" s="252"/>
      <c r="Z22" s="252"/>
    </row>
    <row r="23" spans="1:26" ht="105.75" customHeight="1" thickBot="1" x14ac:dyDescent="0.3">
      <c r="A23" s="402" t="str">
        <f>'2 CONTEXTO E IDENTIFICACIÓN'!A16</f>
        <v>R6</v>
      </c>
      <c r="B23" s="404" t="str">
        <f>+'2 CONTEXTO E IDENTIFICACIÓN'!E16</f>
        <v xml:space="preserve">Perdidad de credibilidad y buen nombre ante las relaciones con clientes y socios Por falta de medidas de seguridad y controles  en los procesos de digitalización de cuentas y pagos electrónicos. Debido a la ausencia de revision y concordancia de datos </v>
      </c>
      <c r="C23" s="393">
        <f>+'3 PROBABIL E IMPACTO INHERENTE'!E16</f>
        <v>0.6</v>
      </c>
      <c r="D23" s="397">
        <f>+'3 PROBABIL E IMPACTO INHERENTE'!M16</f>
        <v>0.8</v>
      </c>
      <c r="E23" s="47">
        <v>1</v>
      </c>
      <c r="F23" s="50" t="s">
        <v>397</v>
      </c>
      <c r="G23" s="180" t="s">
        <v>341</v>
      </c>
      <c r="H23" s="180" t="s">
        <v>342</v>
      </c>
      <c r="I23" s="246" t="str">
        <f>+CONCATENATE(F23," ",G23," ",H23)</f>
        <v xml:space="preserve"> Financiera  Realizara control a las transferencia electrónicas  y comprobantes de egreso de la información del acreedor previo al proceso de pagos en el banco.</v>
      </c>
      <c r="J23" s="287" t="s">
        <v>97</v>
      </c>
      <c r="K23" s="254">
        <f>+IF(J23='[2]11 FORMULAS'!$E$4,'[2]11 FORMULAS'!$F$4,IF(J23='[2]11 FORMULAS'!$E$5,'[2]11 FORMULAS'!$F$5,IF(J23='[2]11 FORMULAS'!$E$6,'[2]11 FORMULAS'!$F$6,"")))</f>
        <v>0.25</v>
      </c>
      <c r="L23" s="254" t="str">
        <f>+IF(OR(J23='[2]11 FORMULAS'!$O$4,J23='[2]11 FORMULAS'!$O$5),'[2]11 FORMULAS'!$P$5,IF(J23='[2]11 FORMULAS'!$O$6,'[2]11 FORMULAS'!$P$6,""))</f>
        <v>Probabilidad</v>
      </c>
      <c r="M23" s="287" t="s">
        <v>86</v>
      </c>
      <c r="N23" s="254">
        <f>+IF(M23='[2]11 FORMULAS'!$H$4,'[2]11 FORMULAS'!$I$4,IF(M23='[2]11 FORMULAS'!$H$5,'[2]11 FORMULAS'!$I$5,""))</f>
        <v>0.15</v>
      </c>
      <c r="O23" s="288" t="s">
        <v>89</v>
      </c>
      <c r="P23" s="288" t="s">
        <v>91</v>
      </c>
      <c r="Q23" s="288" t="s">
        <v>94</v>
      </c>
      <c r="R23" s="254">
        <f>+IFERROR(K23+N23,"")</f>
        <v>0.4</v>
      </c>
      <c r="S23" s="254">
        <f>IF(L23='11 FORMULAS'!$P$5,C23-(C23*R23),C23)</f>
        <v>0.36</v>
      </c>
      <c r="T23" s="254">
        <f>IF(L23='11 FORMULAS'!$P$6,D23-(D23*R23),D23)</f>
        <v>0.8</v>
      </c>
      <c r="U23" s="420">
        <f>+IF(S24="","",S24)</f>
        <v>0.216</v>
      </c>
      <c r="V23" s="420">
        <f>+IF(T24="","",T24)</f>
        <v>0.8</v>
      </c>
      <c r="X23" s="251"/>
      <c r="Y23" s="252"/>
      <c r="Z23" s="252"/>
    </row>
    <row r="24" spans="1:26" ht="135.75" customHeight="1" thickBot="1" x14ac:dyDescent="0.3">
      <c r="A24" s="403"/>
      <c r="B24" s="405"/>
      <c r="C24" s="394"/>
      <c r="D24" s="398"/>
      <c r="E24" s="48">
        <v>2</v>
      </c>
      <c r="F24" s="50" t="s">
        <v>396</v>
      </c>
      <c r="G24" s="180" t="s">
        <v>343</v>
      </c>
      <c r="H24" s="180" t="s">
        <v>344</v>
      </c>
      <c r="I24" s="247" t="str">
        <f t="shared" si="3"/>
        <v>Financiera  Realizara seguimiento periódico de los pagos digitalizados mediante la conciliación bancaria y confirmación con los proveedores para asegurar que se estén realizando correctamente.</v>
      </c>
      <c r="J24" s="289" t="s">
        <v>97</v>
      </c>
      <c r="K24" s="255">
        <f>+IF(J24='[2]11 FORMULAS'!$E$4,'[2]11 FORMULAS'!$F$4,IF(J24='[2]11 FORMULAS'!$E$5,'[2]11 FORMULAS'!$F$5,IF(J24='[2]11 FORMULAS'!$E$6,'[2]11 FORMULAS'!$F$6,"")))</f>
        <v>0.25</v>
      </c>
      <c r="L24" s="255" t="str">
        <f>+IF(OR(J24='[2]11 FORMULAS'!$O$4,J24='[2]11 FORMULAS'!$O$5),'[2]11 FORMULAS'!$P$5,IF(J24='[2]11 FORMULAS'!$O$6,'[2]11 FORMULAS'!$P$6,""))</f>
        <v>Probabilidad</v>
      </c>
      <c r="M24" s="289" t="s">
        <v>86</v>
      </c>
      <c r="N24" s="255">
        <f>+IF(M24='[2]11 FORMULAS'!$H$4,'[2]11 FORMULAS'!$I$4,IF(M24='[2]11 FORMULAS'!$H$5,'[2]11 FORMULAS'!$I$5,""))</f>
        <v>0.15</v>
      </c>
      <c r="O24" s="290" t="s">
        <v>272</v>
      </c>
      <c r="P24" s="290" t="s">
        <v>91</v>
      </c>
      <c r="Q24" s="290" t="s">
        <v>94</v>
      </c>
      <c r="R24" s="255">
        <f t="shared" ref="R24" si="8">+IFERROR(K24+N24,"")</f>
        <v>0.4</v>
      </c>
      <c r="S24" s="255">
        <f>IF(L24='11 FORMULAS'!$P$5,S23-(S23*R24),S23)</f>
        <v>0.216</v>
      </c>
      <c r="T24" s="255">
        <f>IF(L24='11 FORMULAS'!$P$6,T23-(T23*R24),T23)</f>
        <v>0.8</v>
      </c>
      <c r="U24" s="421">
        <f t="shared" ref="U24" si="9">+IF(S24="","",S24)</f>
        <v>0.216</v>
      </c>
      <c r="V24" s="421">
        <f t="shared" ref="V24" si="10">+IF(T24="","",T24)</f>
        <v>0.8</v>
      </c>
      <c r="X24" s="251"/>
      <c r="Y24" s="252"/>
      <c r="Z24" s="252"/>
    </row>
    <row r="25" spans="1:26" ht="114" customHeight="1" thickBot="1" x14ac:dyDescent="0.3">
      <c r="A25" s="402" t="str">
        <f>'2 CONTEXTO E IDENTIFICACIÓN'!A17</f>
        <v>R7</v>
      </c>
      <c r="B25" s="417" t="str">
        <f>+'2 CONTEXTO E IDENTIFICACIÓN'!E17</f>
        <v>Sanciones por parte de los entes de control  Por pérdida de información importante para defensa y soporte. Debido a la falta de analisis de la criticidad de la permanencia de la información.</v>
      </c>
      <c r="C25" s="393">
        <f>+'3 PROBABIL E IMPACTO INHERENTE'!E17</f>
        <v>0.6</v>
      </c>
      <c r="D25" s="397">
        <f>+'3 PROBABIL E IMPACTO INHERENTE'!M17</f>
        <v>0.6</v>
      </c>
      <c r="E25" s="47">
        <v>1</v>
      </c>
      <c r="F25" s="50" t="s">
        <v>395</v>
      </c>
      <c r="G25" s="181" t="s">
        <v>384</v>
      </c>
      <c r="H25" s="181" t="s">
        <v>345</v>
      </c>
      <c r="I25" s="246" t="str">
        <f>+CONCATENATE(F25," ",G25," ",H25)</f>
        <v>Administrativa  Capacitará el personal responsable de la  informacion a su cargo  para su debido archivo y conservacion del mismo.</v>
      </c>
      <c r="J25" s="287" t="s">
        <v>97</v>
      </c>
      <c r="K25" s="254">
        <f>+IF(J25='[2]11 FORMULAS'!$E$4,'[2]11 FORMULAS'!$F$4,IF(J25='[2]11 FORMULAS'!$E$5,'[2]11 FORMULAS'!$F$5,IF(J25='[2]11 FORMULAS'!$E$6,'[2]11 FORMULAS'!$F$6,"")))</f>
        <v>0.25</v>
      </c>
      <c r="L25" s="254" t="str">
        <f>+IF(OR(J25='[2]11 FORMULAS'!$O$4,J25='[2]11 FORMULAS'!$O$5),'[2]11 FORMULAS'!$P$5,IF(J25='[2]11 FORMULAS'!$O$6,'[2]11 FORMULAS'!$P$6,""))</f>
        <v>Probabilidad</v>
      </c>
      <c r="M25" s="287" t="s">
        <v>86</v>
      </c>
      <c r="N25" s="254">
        <f>+IF(M25='[2]11 FORMULAS'!$H$4,'[2]11 FORMULAS'!$I$4,IF(M25='[2]11 FORMULAS'!$H$5,'[2]11 FORMULAS'!$I$5,""))</f>
        <v>0.15</v>
      </c>
      <c r="O25" s="288" t="s">
        <v>89</v>
      </c>
      <c r="P25" s="288" t="s">
        <v>91</v>
      </c>
      <c r="Q25" s="288" t="s">
        <v>94</v>
      </c>
      <c r="R25" s="254">
        <f>+IFERROR(K25+N25,"")</f>
        <v>0.4</v>
      </c>
      <c r="S25" s="254">
        <f>IF(L25='11 FORMULAS'!$P$5,C25-(C25*R25),C25)</f>
        <v>0.36</v>
      </c>
      <c r="T25" s="254">
        <f>IF(L25='11 FORMULAS'!$P$6,D25-(D25*R25),D25)</f>
        <v>0.6</v>
      </c>
      <c r="U25" s="420">
        <f>+IF(S26="","",S26)</f>
        <v>0.216</v>
      </c>
      <c r="V25" s="420">
        <f>+IF(T26="","",T26)</f>
        <v>0.6</v>
      </c>
      <c r="X25" s="251"/>
      <c r="Y25" s="252"/>
      <c r="Z25" s="252"/>
    </row>
    <row r="26" spans="1:26" ht="109.5" customHeight="1" thickBot="1" x14ac:dyDescent="0.3">
      <c r="A26" s="403"/>
      <c r="B26" s="418"/>
      <c r="C26" s="394"/>
      <c r="D26" s="398"/>
      <c r="E26" s="48">
        <v>2</v>
      </c>
      <c r="F26" s="180" t="s">
        <v>398</v>
      </c>
      <c r="G26" s="283" t="s">
        <v>385</v>
      </c>
      <c r="H26" s="283" t="s">
        <v>316</v>
      </c>
      <c r="I26" s="247" t="str">
        <f>+CONCATENATE(F26," ",G26," ",H26)</f>
        <v>Administrativa realizará  inspección locativa del archivo   con el fin verificar el estado del Evaluación de la accesibilidad de los documentos para los usuarios y trabajadores del archivo</v>
      </c>
      <c r="J26" s="289" t="s">
        <v>97</v>
      </c>
      <c r="K26" s="255">
        <f>+IF(J26='[2]11 FORMULAS'!$E$4,'[2]11 FORMULAS'!$F$4,IF(J26='[2]11 FORMULAS'!$E$5,'[2]11 FORMULAS'!$F$5,IF(J26='[2]11 FORMULAS'!$E$6,'[2]11 FORMULAS'!$F$6,"")))</f>
        <v>0.25</v>
      </c>
      <c r="L26" s="255" t="str">
        <f>+IF(OR(J26='[2]11 FORMULAS'!$O$4,J26='[2]11 FORMULAS'!$O$5),'[2]11 FORMULAS'!$P$5,IF(J26='[2]11 FORMULAS'!$O$6,'[2]11 FORMULAS'!$P$6,""))</f>
        <v>Probabilidad</v>
      </c>
      <c r="M26" s="289" t="s">
        <v>86</v>
      </c>
      <c r="N26" s="255">
        <f>+IF(M26='[2]11 FORMULAS'!$H$4,'[2]11 FORMULAS'!$I$4,IF(M26='[2]11 FORMULAS'!$H$5,'[2]11 FORMULAS'!$I$5,""))</f>
        <v>0.15</v>
      </c>
      <c r="O26" s="290" t="s">
        <v>272</v>
      </c>
      <c r="P26" s="290" t="s">
        <v>91</v>
      </c>
      <c r="Q26" s="290" t="s">
        <v>94</v>
      </c>
      <c r="R26" s="255">
        <f t="shared" ref="R26" si="11">+IFERROR(K26+N26,"")</f>
        <v>0.4</v>
      </c>
      <c r="S26" s="255">
        <f>IF(L26='11 FORMULAS'!$P$5,S25-(S25*R26),S25)</f>
        <v>0.216</v>
      </c>
      <c r="T26" s="255">
        <f>IF(L26='11 FORMULAS'!$P$6,T25-(T25*R26),T25)</f>
        <v>0.6</v>
      </c>
      <c r="U26" s="421">
        <f t="shared" ref="U26" si="12">+IF(S26="","",S26)</f>
        <v>0.216</v>
      </c>
      <c r="V26" s="421">
        <f t="shared" ref="V26" si="13">+IF(T26="","",T26)</f>
        <v>0.6</v>
      </c>
      <c r="X26" s="251"/>
      <c r="Y26" s="252"/>
      <c r="Z26" s="252"/>
    </row>
    <row r="27" spans="1:26" ht="131.25" customHeight="1" thickBot="1" x14ac:dyDescent="0.3">
      <c r="A27" s="402" t="str">
        <f>'2 CONTEXTO E IDENTIFICACIÓN'!A18</f>
        <v>R8</v>
      </c>
      <c r="B27" s="415" t="str">
        <f>+'2 CONTEXTO E IDENTIFICACIÓN'!E18</f>
        <v>Consecuencias legales y posibles sanciones. Por errores en la estructuración de proyectos, contratos y demas procesos de la entidad. Debido a la falta de personal idoneo que afecta  la calidad de los servicios prestados y en la satisfacción de los clientes internos y externos.</v>
      </c>
      <c r="C27" s="393">
        <f>+'3 PROBABIL E IMPACTO INHERENTE'!E18</f>
        <v>0.6</v>
      </c>
      <c r="D27" s="397">
        <f>+'3 PROBABIL E IMPACTO INHERENTE'!M18</f>
        <v>0.6</v>
      </c>
      <c r="E27" s="47">
        <v>1</v>
      </c>
      <c r="F27" s="50" t="s">
        <v>317</v>
      </c>
      <c r="G27" s="283" t="s">
        <v>346</v>
      </c>
      <c r="H27" s="283" t="s">
        <v>347</v>
      </c>
      <c r="I27" s="247" t="str">
        <f t="shared" ref="I27" si="14">+CONCATENATE(F27," ",G27," ",H27)</f>
        <v xml:space="preserve"> Juridica  evaluará el perfil de las personas a contratar  previo a la celebración del contrato,   con el fin de determinar  procesos de contratación de personal con conocimiento y experiencia.  </v>
      </c>
      <c r="J27" s="287" t="s">
        <v>97</v>
      </c>
      <c r="K27" s="254">
        <f>+IF(J27='[2]11 FORMULAS'!$E$4,'[2]11 FORMULAS'!$F$4,IF(J27='[2]11 FORMULAS'!$E$5,'[2]11 FORMULAS'!$F$5,IF(J27='[2]11 FORMULAS'!$E$6,'[2]11 FORMULAS'!$F$6,"")))</f>
        <v>0.25</v>
      </c>
      <c r="L27" s="254" t="str">
        <f>+IF(OR(J27='[2]11 FORMULAS'!$O$4,J27='[2]11 FORMULAS'!$O$5),'[2]11 FORMULAS'!$P$5,IF(J27='[2]11 FORMULAS'!$O$6,'[2]11 FORMULAS'!$P$6,""))</f>
        <v>Probabilidad</v>
      </c>
      <c r="M27" s="287" t="s">
        <v>86</v>
      </c>
      <c r="N27" s="254">
        <f>+IF(M27='[2]11 FORMULAS'!$H$4,'[2]11 FORMULAS'!$I$4,IF(M27='[2]11 FORMULAS'!$H$5,'[2]11 FORMULAS'!$I$5,""))</f>
        <v>0.15</v>
      </c>
      <c r="O27" s="288" t="s">
        <v>89</v>
      </c>
      <c r="P27" s="288" t="s">
        <v>91</v>
      </c>
      <c r="Q27" s="288" t="s">
        <v>94</v>
      </c>
      <c r="R27" s="254">
        <f>+IFERROR(K27+N27,"")</f>
        <v>0.4</v>
      </c>
      <c r="S27" s="254">
        <f>IF(L27='11 FORMULAS'!$P$5,C27-(C27*R27),C27)</f>
        <v>0.36</v>
      </c>
      <c r="T27" s="254">
        <f>IF(L27='11 FORMULAS'!$P$6,D27-(D27*R27),D27)</f>
        <v>0.6</v>
      </c>
      <c r="U27" s="420">
        <f>+IF(S28="","",S28)</f>
        <v>0.252</v>
      </c>
      <c r="V27" s="420">
        <f>+IF(T28="","",T28)</f>
        <v>0.6</v>
      </c>
      <c r="X27" s="251"/>
      <c r="Y27" s="252"/>
      <c r="Z27" s="252"/>
    </row>
    <row r="28" spans="1:26" ht="129" customHeight="1" thickBot="1" x14ac:dyDescent="0.3">
      <c r="A28" s="403"/>
      <c r="B28" s="416"/>
      <c r="C28" s="394"/>
      <c r="D28" s="398"/>
      <c r="E28" s="48">
        <v>2</v>
      </c>
      <c r="F28" s="180" t="s">
        <v>311</v>
      </c>
      <c r="G28" s="283" t="s">
        <v>349</v>
      </c>
      <c r="H28" s="283" t="s">
        <v>348</v>
      </c>
      <c r="I28" s="247" t="str">
        <f>+CONCATENATE(F28," ",G28," ",H28)</f>
        <v xml:space="preserve">Administrativa y Financiera  Realizará el proceso de induccción de contratistas nuevos  respecto de sus obligaciones,   para garantizar la efectividad de los procesos de la entidad. </v>
      </c>
      <c r="J28" s="289" t="s">
        <v>98</v>
      </c>
      <c r="K28" s="255">
        <f>+IF(J28='[2]11 FORMULAS'!$E$4,'[2]11 FORMULAS'!$F$4,IF(J28='[2]11 FORMULAS'!$E$5,'[2]11 FORMULAS'!$F$5,IF(J28='[2]11 FORMULAS'!$E$6,'[2]11 FORMULAS'!$F$6,"")))</f>
        <v>0.15</v>
      </c>
      <c r="L28" s="255" t="str">
        <f>+IF(OR(J28='[2]11 FORMULAS'!$O$4,J28='[2]11 FORMULAS'!$O$5),'[2]11 FORMULAS'!$P$5,IF(J28='[2]11 FORMULAS'!$O$6,'[2]11 FORMULAS'!$P$6,""))</f>
        <v>Probabilidad</v>
      </c>
      <c r="M28" s="289" t="s">
        <v>86</v>
      </c>
      <c r="N28" s="255">
        <f>+IF(M28='[2]11 FORMULAS'!$H$4,'[2]11 FORMULAS'!$I$4,IF(M28='[2]11 FORMULAS'!$H$5,'[2]11 FORMULAS'!$I$5,""))</f>
        <v>0.15</v>
      </c>
      <c r="O28" s="290" t="s">
        <v>272</v>
      </c>
      <c r="P28" s="290" t="s">
        <v>91</v>
      </c>
      <c r="Q28" s="290" t="s">
        <v>94</v>
      </c>
      <c r="R28" s="255">
        <f t="shared" ref="R28" si="15">+IFERROR(K28+N28,"")</f>
        <v>0.3</v>
      </c>
      <c r="S28" s="255">
        <f>IF(L28='11 FORMULAS'!$P$5,S27-(S27*R28),S27)</f>
        <v>0.252</v>
      </c>
      <c r="T28" s="255">
        <f>IF(L28='11 FORMULAS'!$P$6,T27-(T27*R28),T27)</f>
        <v>0.6</v>
      </c>
      <c r="U28" s="421">
        <f t="shared" ref="U28" si="16">+IF(S28="","",S28)</f>
        <v>0.252</v>
      </c>
      <c r="V28" s="421">
        <f t="shared" ref="V28" si="17">+IF(T28="","",T28)</f>
        <v>0.6</v>
      </c>
      <c r="X28" s="251"/>
      <c r="Y28" s="252"/>
      <c r="Z28" s="252"/>
    </row>
    <row r="29" spans="1:26" ht="101.25" customHeight="1" thickBot="1" x14ac:dyDescent="0.3">
      <c r="A29" s="402" t="str">
        <f>'2 CONTEXTO E IDENTIFICACIÓN'!A19</f>
        <v>R9</v>
      </c>
      <c r="B29" s="415" t="str">
        <f>+'2 CONTEXTO E IDENTIFICACIÓN'!E19</f>
        <v>falta de  credibilidad y transparencia en los procesos de la entidad  Por Incumpliento de las normas  de contratación Debido a la ausencia de seguimiento en los requerimientos para contratar.</v>
      </c>
      <c r="C29" s="393">
        <f>+'3 PROBABIL E IMPACTO INHERENTE'!E19</f>
        <v>0.6</v>
      </c>
      <c r="D29" s="397">
        <f>+'3 PROBABIL E IMPACTO INHERENTE'!M19</f>
        <v>0.6</v>
      </c>
      <c r="E29" s="47">
        <v>1</v>
      </c>
      <c r="F29" s="50" t="s">
        <v>310</v>
      </c>
      <c r="G29" s="283" t="s">
        <v>351</v>
      </c>
      <c r="H29" s="283" t="s">
        <v>352</v>
      </c>
      <c r="I29" s="246" t="str">
        <f>+CONCATENATE(F29," ",G29," ",H29)</f>
        <v>Juridica  Brindara capacitación permanente sobre actualización de normas de contatación,  para garantizar el cumplimiento de las mismas.</v>
      </c>
      <c r="J29" s="287" t="s">
        <v>97</v>
      </c>
      <c r="K29" s="254">
        <f>+IF(J29='[2]11 FORMULAS'!$E$4,'[2]11 FORMULAS'!$F$4,IF(J29='[2]11 FORMULAS'!$E$5,'[2]11 FORMULAS'!$F$5,IF(J29='[2]11 FORMULAS'!$E$6,'[2]11 FORMULAS'!$F$6,"")))</f>
        <v>0.25</v>
      </c>
      <c r="L29" s="254" t="str">
        <f>+IF(OR(J29='[2]11 FORMULAS'!$O$4,J29='[2]11 FORMULAS'!$O$5),'[2]11 FORMULAS'!$P$5,IF(J29='[2]11 FORMULAS'!$O$6,'[2]11 FORMULAS'!$P$6,""))</f>
        <v>Probabilidad</v>
      </c>
      <c r="M29" s="287" t="s">
        <v>85</v>
      </c>
      <c r="N29" s="254">
        <f>+IF(M29='[2]11 FORMULAS'!$H$4,'[2]11 FORMULAS'!$I$4,IF(M29='[2]11 FORMULAS'!$H$5,'[2]11 FORMULAS'!$I$5,""))</f>
        <v>0.25</v>
      </c>
      <c r="O29" s="288" t="s">
        <v>89</v>
      </c>
      <c r="P29" s="288" t="s">
        <v>91</v>
      </c>
      <c r="Q29" s="288" t="s">
        <v>94</v>
      </c>
      <c r="R29" s="254">
        <f>+IFERROR(K29+N29,"")</f>
        <v>0.5</v>
      </c>
      <c r="S29" s="254">
        <f>IF(L29='11 FORMULAS'!$P$5,C29-(C29*R29),C29)</f>
        <v>0.3</v>
      </c>
      <c r="T29" s="254">
        <f>IF(L29='11 FORMULAS'!$P$6,D29-(D29*R29),D29)</f>
        <v>0.6</v>
      </c>
      <c r="U29" s="422">
        <f>+IF(S31="","",S31)</f>
        <v>7.4999999999999997E-2</v>
      </c>
      <c r="V29" s="422">
        <f>+IF(T31="","",T31)</f>
        <v>0.6</v>
      </c>
      <c r="X29" s="251"/>
      <c r="Y29" s="252"/>
      <c r="Z29" s="252"/>
    </row>
    <row r="30" spans="1:26" ht="98.25" customHeight="1" thickBot="1" x14ac:dyDescent="0.3">
      <c r="A30" s="403"/>
      <c r="B30" s="416"/>
      <c r="C30" s="394"/>
      <c r="D30" s="398"/>
      <c r="E30" s="48">
        <v>2</v>
      </c>
      <c r="F30" s="180" t="s">
        <v>318</v>
      </c>
      <c r="G30" s="283" t="s">
        <v>355</v>
      </c>
      <c r="H30" s="283" t="s">
        <v>354</v>
      </c>
      <c r="I30" s="247" t="str">
        <f>+CONCATENATE(F30," ",G30," ",H30)</f>
        <v>Juridica / Sistemas Realizará seguimiento y control previo a  la publicación de   los trámites contractuales,  en los sistemas electrónicos de contratación en los términos establecidos.</v>
      </c>
      <c r="J30" s="289" t="s">
        <v>97</v>
      </c>
      <c r="K30" s="255">
        <f>+IF(J30='[2]11 FORMULAS'!$E$4,'[2]11 FORMULAS'!$F$4,IF(J30='[2]11 FORMULAS'!$E$5,'[2]11 FORMULAS'!$F$5,IF(J30='[2]11 FORMULAS'!$E$6,'[2]11 FORMULAS'!$F$6,"")))</f>
        <v>0.25</v>
      </c>
      <c r="L30" s="255" t="str">
        <f>+IF(OR(J30='[2]11 FORMULAS'!$O$4,J30='[2]11 FORMULAS'!$O$5),'[2]11 FORMULAS'!$P$5,IF(J30='[2]11 FORMULAS'!$O$6,'[2]11 FORMULAS'!$P$6,""))</f>
        <v>Probabilidad</v>
      </c>
      <c r="M30" s="289" t="s">
        <v>85</v>
      </c>
      <c r="N30" s="255">
        <f>+IF(M30='[2]11 FORMULAS'!$H$4,'[2]11 FORMULAS'!$I$4,IF(M30='[2]11 FORMULAS'!$H$5,'[2]11 FORMULAS'!$I$5,""))</f>
        <v>0.25</v>
      </c>
      <c r="O30" s="290" t="s">
        <v>89</v>
      </c>
      <c r="P30" s="290" t="s">
        <v>91</v>
      </c>
      <c r="Q30" s="290" t="s">
        <v>94</v>
      </c>
      <c r="R30" s="255">
        <f>+IFERROR(K30+N30,"")</f>
        <v>0.5</v>
      </c>
      <c r="S30" s="255">
        <f>IF(L30='11 FORMULAS'!$P$5,S29-(S29*R30),S29)</f>
        <v>0.15</v>
      </c>
      <c r="T30" s="255">
        <f>IF(L30='11 FORMULAS'!$P$6,T29-(T29*R30),T29)</f>
        <v>0.6</v>
      </c>
      <c r="U30" s="423">
        <f t="shared" ref="U30:U31" si="18">+IF(S30="","",S30)</f>
        <v>0.15</v>
      </c>
      <c r="V30" s="423">
        <f t="shared" ref="V30:V31" si="19">+IF(T30="","",T30)</f>
        <v>0.6</v>
      </c>
      <c r="X30" s="251"/>
      <c r="Y30" s="252"/>
      <c r="Z30" s="252"/>
    </row>
    <row r="31" spans="1:26" ht="175.5" customHeight="1" thickBot="1" x14ac:dyDescent="0.3">
      <c r="A31" s="403"/>
      <c r="B31" s="416"/>
      <c r="C31" s="394"/>
      <c r="D31" s="398"/>
      <c r="E31" s="48">
        <v>3</v>
      </c>
      <c r="F31" s="181" t="s">
        <v>310</v>
      </c>
      <c r="G31" s="283" t="s">
        <v>319</v>
      </c>
      <c r="H31" s="283" t="s">
        <v>353</v>
      </c>
      <c r="I31" s="247" t="str">
        <f t="shared" ref="I31" si="20">+CONCATENATE(F31," ",G31," ",H31)</f>
        <v>Juridica  Implementara un sistema de doble verificación o revisión por pares para aumentar la precisión y evitar errores.  para el cumplimiento de las normas de contratación</v>
      </c>
      <c r="J31" s="289" t="s">
        <v>97</v>
      </c>
      <c r="K31" s="255">
        <f>+IF(J31='[2]11 FORMULAS'!$E$4,'[2]11 FORMULAS'!$F$4,IF(J31='[2]11 FORMULAS'!$E$5,'[2]11 FORMULAS'!$F$5,IF(J31='[2]11 FORMULAS'!$E$6,'[2]11 FORMULAS'!$F$6,"")))</f>
        <v>0.25</v>
      </c>
      <c r="L31" s="255" t="str">
        <f>+IF(OR(J31='[2]11 FORMULAS'!$O$4,J31='[2]11 FORMULAS'!$O$5),'[2]11 FORMULAS'!$P$5,IF(J31='[2]11 FORMULAS'!$O$6,'[2]11 FORMULAS'!$P$6,""))</f>
        <v>Probabilidad</v>
      </c>
      <c r="M31" s="289" t="s">
        <v>85</v>
      </c>
      <c r="N31" s="255">
        <f>+IF(M31='[2]11 FORMULAS'!$H$4,'[2]11 FORMULAS'!$I$4,IF(M31='[2]11 FORMULAS'!$H$5,'[2]11 FORMULAS'!$I$5,""))</f>
        <v>0.25</v>
      </c>
      <c r="O31" s="290" t="s">
        <v>272</v>
      </c>
      <c r="P31" s="290" t="s">
        <v>91</v>
      </c>
      <c r="Q31" s="290" t="s">
        <v>94</v>
      </c>
      <c r="R31" s="255">
        <f>+IFERROR(K31+N31,"")</f>
        <v>0.5</v>
      </c>
      <c r="S31" s="255">
        <f>IF(L31='11 FORMULAS'!$P$5,S30-(S30*R31),S30)</f>
        <v>7.4999999999999997E-2</v>
      </c>
      <c r="T31" s="255">
        <f>IF(L31='11 FORMULAS'!$P$6,T30-(T30*R31),T30)</f>
        <v>0.6</v>
      </c>
      <c r="U31" s="424">
        <f t="shared" si="18"/>
        <v>7.4999999999999997E-2</v>
      </c>
      <c r="V31" s="424">
        <f t="shared" si="19"/>
        <v>0.6</v>
      </c>
      <c r="X31" s="251"/>
      <c r="Y31" s="252"/>
      <c r="Z31" s="252"/>
    </row>
    <row r="32" spans="1:26" ht="158.25" customHeight="1" thickBot="1" x14ac:dyDescent="0.3">
      <c r="A32" s="402" t="str">
        <f>'2 CONTEXTO E IDENTIFICACIÓN'!A20</f>
        <v>R10</v>
      </c>
      <c r="B32" s="415" t="str">
        <f>+'2 CONTEXTO E IDENTIFICACIÓN'!E20</f>
        <v>Consecuencias legales financieras y operativas para la entidad Por Falta de verificación  de los planes, especificaciones técnicas, normativas y regulaciones Debido al incumplimiento de las condiciones del contrato.</v>
      </c>
      <c r="C32" s="393">
        <f>+'3 PROBABIL E IMPACTO INHERENTE'!E20</f>
        <v>0.6</v>
      </c>
      <c r="D32" s="397">
        <f>+'3 PROBABIL E IMPACTO INHERENTE'!M20</f>
        <v>0.8</v>
      </c>
      <c r="E32" s="47">
        <v>1</v>
      </c>
      <c r="F32" s="50" t="s">
        <v>321</v>
      </c>
      <c r="G32" s="283" t="s">
        <v>386</v>
      </c>
      <c r="H32" s="283" t="s">
        <v>360</v>
      </c>
      <c r="I32" s="246" t="str">
        <f>+CONCATENATE(F32," ",G32," ",H32)</f>
        <v xml:space="preserve">Juridica Elaborará  obligaciones contractuales que sean especificas, contando con un supervisor  para el seguimiento  del desempeño del contrato </v>
      </c>
      <c r="J32" s="287" t="s">
        <v>97</v>
      </c>
      <c r="K32" s="254">
        <f>+IF(J32='[2]11 FORMULAS'!$E$4,'[2]11 FORMULAS'!$F$4,IF(J32='[2]11 FORMULAS'!$E$5,'[2]11 FORMULAS'!$F$5,IF(J32='[2]11 FORMULAS'!$E$6,'[2]11 FORMULAS'!$F$6,"")))</f>
        <v>0.25</v>
      </c>
      <c r="L32" s="254" t="str">
        <f>+IF(OR(J32='[2]11 FORMULAS'!$O$4,J32='[2]11 FORMULAS'!$O$5),'[2]11 FORMULAS'!$P$5,IF(J32='[2]11 FORMULAS'!$O$6,'[2]11 FORMULAS'!$P$6,""))</f>
        <v>Probabilidad</v>
      </c>
      <c r="M32" s="287" t="s">
        <v>86</v>
      </c>
      <c r="N32" s="254">
        <f>+IF(M32='[2]11 FORMULAS'!$H$4,'[2]11 FORMULAS'!$I$4,IF(M32='[2]11 FORMULAS'!$H$5,'[2]11 FORMULAS'!$I$5,""))</f>
        <v>0.15</v>
      </c>
      <c r="O32" s="288" t="s">
        <v>89</v>
      </c>
      <c r="P32" s="288" t="s">
        <v>91</v>
      </c>
      <c r="Q32" s="288" t="s">
        <v>94</v>
      </c>
      <c r="R32" s="254">
        <f>+IFERROR(K32+N32,"")</f>
        <v>0.4</v>
      </c>
      <c r="S32" s="254">
        <f>IF(L32='11 FORMULAS'!$P$5,C32-(C32*R32),C32)</f>
        <v>0.36</v>
      </c>
      <c r="T32" s="254">
        <f>IF(L32='11 FORMULAS'!$P$6,D32-(D32*R32),D32)</f>
        <v>0.8</v>
      </c>
      <c r="U32" s="422">
        <f>+IF(S34="","",S34)</f>
        <v>0.108</v>
      </c>
      <c r="V32" s="422">
        <f>+IF(T34="","",T34)</f>
        <v>0.8</v>
      </c>
      <c r="X32" s="251"/>
      <c r="Y32" s="252"/>
      <c r="Z32" s="252"/>
    </row>
    <row r="33" spans="1:26" ht="147" customHeight="1" thickBot="1" x14ac:dyDescent="0.3">
      <c r="A33" s="403"/>
      <c r="B33" s="416"/>
      <c r="C33" s="394"/>
      <c r="D33" s="398"/>
      <c r="E33" s="48">
        <v>2</v>
      </c>
      <c r="F33" s="181" t="s">
        <v>358</v>
      </c>
      <c r="G33" s="283" t="s">
        <v>387</v>
      </c>
      <c r="H33" s="283" t="s">
        <v>359</v>
      </c>
      <c r="I33" s="247" t="str">
        <f t="shared" ref="I33" si="21">+CONCATENATE(F33," ",G33," ",H33)</f>
        <v>Gerencia, Juridica, Administrtaiva y Financiera  Implementará mecanismos para verificación de las actividades realizadas en  la ejecución contractual. para garantizar la efectividad de las obligaciones del contratista en los procesos de la entidad.</v>
      </c>
      <c r="J33" s="289" t="s">
        <v>97</v>
      </c>
      <c r="K33" s="255">
        <f>+IF(J33='[2]11 FORMULAS'!$E$4,'[2]11 FORMULAS'!$F$4,IF(J33='[2]11 FORMULAS'!$E$5,'[2]11 FORMULAS'!$F$5,IF(J33='[2]11 FORMULAS'!$E$6,'[2]11 FORMULAS'!$F$6,"")))</f>
        <v>0.25</v>
      </c>
      <c r="L33" s="255" t="str">
        <f>+IF(OR(J33='[2]11 FORMULAS'!$O$4,J33='[2]11 FORMULAS'!$O$5),'[2]11 FORMULAS'!$P$5,IF(J33='[2]11 FORMULAS'!$O$6,'[2]11 FORMULAS'!$P$6,""))</f>
        <v>Probabilidad</v>
      </c>
      <c r="M33" s="289" t="s">
        <v>86</v>
      </c>
      <c r="N33" s="255">
        <f>+IF(M33='[2]11 FORMULAS'!$H$4,'[2]11 FORMULAS'!$I$4,IF(M33='[2]11 FORMULAS'!$H$5,'[2]11 FORMULAS'!$I$5,""))</f>
        <v>0.15</v>
      </c>
      <c r="O33" s="290" t="s">
        <v>272</v>
      </c>
      <c r="P33" s="290" t="s">
        <v>91</v>
      </c>
      <c r="Q33" s="290" t="s">
        <v>94</v>
      </c>
      <c r="R33" s="255">
        <f t="shared" ref="R33" si="22">+IFERROR(K33+N33,"")</f>
        <v>0.4</v>
      </c>
      <c r="S33" s="255">
        <f>IF(L33='11 FORMULAS'!$P$5,S32-(S32*R33),S32)</f>
        <v>0.216</v>
      </c>
      <c r="T33" s="255">
        <f>IF(L33='11 FORMULAS'!$P$6,T32-(T32*R33),T32)</f>
        <v>0.8</v>
      </c>
      <c r="U33" s="423">
        <f t="shared" ref="U33:U34" si="23">+IF(S33="","",S33)</f>
        <v>0.216</v>
      </c>
      <c r="V33" s="423">
        <f t="shared" ref="V33:V34" si="24">+IF(T33="","",T33)</f>
        <v>0.8</v>
      </c>
      <c r="X33" s="251"/>
      <c r="Y33" s="252"/>
      <c r="Z33" s="252"/>
    </row>
    <row r="34" spans="1:26" ht="100.5" customHeight="1" thickBot="1" x14ac:dyDescent="0.3">
      <c r="A34" s="403"/>
      <c r="B34" s="416"/>
      <c r="C34" s="394"/>
      <c r="D34" s="398"/>
      <c r="E34" s="48">
        <v>3</v>
      </c>
      <c r="F34" s="180" t="s">
        <v>310</v>
      </c>
      <c r="G34" s="283" t="s">
        <v>388</v>
      </c>
      <c r="H34" s="180" t="s">
        <v>352</v>
      </c>
      <c r="I34" s="247" t="str">
        <f>+CONCATENATE(F34," ",G34," ",H34)</f>
        <v>Juridica  Realizará un plan de tareas y seguimientos conforme a las obligaciones  estipuladas en el contrato.  para garantizar el cumplimiento de las mismas.</v>
      </c>
      <c r="J34" s="289" t="s">
        <v>97</v>
      </c>
      <c r="K34" s="255">
        <f>+IF(J34='[2]11 FORMULAS'!$E$4,'[2]11 FORMULAS'!$F$4,IF(J34='[2]11 FORMULAS'!$E$5,'[2]11 FORMULAS'!$F$5,IF(J34='[2]11 FORMULAS'!$E$6,'[2]11 FORMULAS'!$F$6,"")))</f>
        <v>0.25</v>
      </c>
      <c r="L34" s="255" t="str">
        <f>+IF(OR(J34='[2]11 FORMULAS'!$O$4,J34='[2]11 FORMULAS'!$O$5),'[2]11 FORMULAS'!$P$5,IF(J34='[2]11 FORMULAS'!$O$6,'[2]11 FORMULAS'!$P$6,""))</f>
        <v>Probabilidad</v>
      </c>
      <c r="M34" s="289" t="s">
        <v>85</v>
      </c>
      <c r="N34" s="255">
        <f>+IF(M34='[2]11 FORMULAS'!$H$4,'[2]11 FORMULAS'!$I$4,IF(M34='[2]11 FORMULAS'!$H$5,'[2]11 FORMULAS'!$I$5,""))</f>
        <v>0.25</v>
      </c>
      <c r="O34" s="290" t="s">
        <v>90</v>
      </c>
      <c r="P34" s="290" t="s">
        <v>91</v>
      </c>
      <c r="Q34" s="290" t="s">
        <v>94</v>
      </c>
      <c r="R34" s="255">
        <f>+IFERROR(K34+N34,"")</f>
        <v>0.5</v>
      </c>
      <c r="S34" s="255">
        <f>IF(L34='11 FORMULAS'!$P$5,S33-(S33*R34),S33)</f>
        <v>0.108</v>
      </c>
      <c r="T34" s="255">
        <f>IF(L34='11 FORMULAS'!$P$6,T33-(T33*R34),T33)</f>
        <v>0.8</v>
      </c>
      <c r="U34" s="424">
        <f t="shared" si="23"/>
        <v>0.108</v>
      </c>
      <c r="V34" s="424">
        <f t="shared" si="24"/>
        <v>0.8</v>
      </c>
      <c r="X34" s="251"/>
      <c r="Y34" s="252"/>
      <c r="Z34" s="252"/>
    </row>
    <row r="35" spans="1:26" ht="190.5" customHeight="1" x14ac:dyDescent="0.25">
      <c r="A35" s="402" t="str">
        <f>'2 CONTEXTO E IDENTIFICACIÓN'!A21</f>
        <v>R11</v>
      </c>
      <c r="B35" s="415" t="str">
        <f>+'2 CONTEXTO E IDENTIFICACIÓN'!E21</f>
        <v xml:space="preserve">Sanciones legales y detrimento patrimonial  Por falta de seguimiento a los procesos en pro y en contra de la entidad  Debido al desconocimiento del estado de los procesos como las actuaciones frente a los mismos.  </v>
      </c>
      <c r="C35" s="393">
        <f>+'3 PROBABIL E IMPACTO INHERENTE'!E21</f>
        <v>0.6</v>
      </c>
      <c r="D35" s="397">
        <f>+'3 PROBABIL E IMPACTO INHERENTE'!M21</f>
        <v>0.6</v>
      </c>
      <c r="E35" s="47">
        <v>1</v>
      </c>
      <c r="F35" s="50" t="s">
        <v>310</v>
      </c>
      <c r="G35" s="180" t="s">
        <v>389</v>
      </c>
      <c r="H35" s="180" t="s">
        <v>367</v>
      </c>
      <c r="I35" s="246" t="str">
        <f t="shared" ref="I35:I45" si="25">+CONCATENATE(F35," ",G35," ",H35)</f>
        <v>Juridica  Realizará seguimiento a las actuaciones en sede judicial, Administrativa o en órgano de Control, en que la entidad se presente como parte procesal, con el fin de mitigar los riesgos y realizar una prevenciuon del daño antijuridico.</v>
      </c>
      <c r="J35" s="287" t="s">
        <v>97</v>
      </c>
      <c r="K35" s="254">
        <f>+IF(J35='[2]11 FORMULAS'!$E$4,'[2]11 FORMULAS'!$F$4,IF(J35='[2]11 FORMULAS'!$E$5,'[2]11 FORMULAS'!$F$5,IF(J35='[2]11 FORMULAS'!$E$6,'[2]11 FORMULAS'!$F$6,"")))</f>
        <v>0.25</v>
      </c>
      <c r="L35" s="254" t="str">
        <f>+IF(OR(J35='[2]11 FORMULAS'!$O$4,J35='[2]11 FORMULAS'!$O$5),'[2]11 FORMULAS'!$P$5,IF(J35='[2]11 FORMULAS'!$O$6,'[2]11 FORMULAS'!$P$6,""))</f>
        <v>Probabilidad</v>
      </c>
      <c r="M35" s="287" t="s">
        <v>86</v>
      </c>
      <c r="N35" s="254">
        <f>+IF(M35='[2]11 FORMULAS'!$H$4,'[2]11 FORMULAS'!$I$4,IF(M35='[2]11 FORMULAS'!$H$5,'[2]11 FORMULAS'!$I$5,""))</f>
        <v>0.15</v>
      </c>
      <c r="O35" s="288" t="s">
        <v>272</v>
      </c>
      <c r="P35" s="288" t="s">
        <v>91</v>
      </c>
      <c r="Q35" s="288" t="s">
        <v>94</v>
      </c>
      <c r="R35" s="254">
        <f>+IFERROR(K35+N35,"")</f>
        <v>0.4</v>
      </c>
      <c r="S35" s="254">
        <f>IF(L35='11 FORMULAS'!$P$5,C35-(C35*R35),C35)</f>
        <v>0.36</v>
      </c>
      <c r="T35" s="254">
        <f>IF(L35='11 FORMULAS'!$P$6,D35-(D35*R35),D35)</f>
        <v>0.6</v>
      </c>
      <c r="U35" s="420">
        <f>+IF(S36="","",S36)</f>
        <v>0.216</v>
      </c>
      <c r="V35" s="420">
        <f>+IF(T36="","",T36)</f>
        <v>0.6</v>
      </c>
      <c r="X35" s="251"/>
      <c r="Y35" s="252"/>
      <c r="Z35" s="252"/>
    </row>
    <row r="36" spans="1:26" ht="111.75" customHeight="1" thickBot="1" x14ac:dyDescent="0.3">
      <c r="A36" s="403"/>
      <c r="B36" s="416"/>
      <c r="C36" s="394"/>
      <c r="D36" s="398"/>
      <c r="E36" s="48">
        <v>2</v>
      </c>
      <c r="F36" s="180" t="s">
        <v>310</v>
      </c>
      <c r="G36" s="283" t="s">
        <v>390</v>
      </c>
      <c r="H36" s="283" t="s">
        <v>368</v>
      </c>
      <c r="I36" s="247" t="str">
        <f>+CONCATENATE(F36," ",G36," ",H36)</f>
        <v xml:space="preserve">Juridica  Realizará seguimiento y control al estado de los diferentes procesos judiciales en los cuales sea parte la entidad, con el fin de que no halla vencimiento de terminos a las diferentes actuaciones de los proceos judiciales de los sea  parte de la entidad.  </v>
      </c>
      <c r="J36" s="289" t="s">
        <v>97</v>
      </c>
      <c r="K36" s="255">
        <f>+IF(J36='[2]11 FORMULAS'!$E$4,'[2]11 FORMULAS'!$F$4,IF(J36='[2]11 FORMULAS'!$E$5,'[2]11 FORMULAS'!$F$5,IF(J36='[2]11 FORMULAS'!$E$6,'[2]11 FORMULAS'!$F$6,"")))</f>
        <v>0.25</v>
      </c>
      <c r="L36" s="255" t="str">
        <f>+IF(OR(J36='[2]11 FORMULAS'!$O$4,J36='[2]11 FORMULAS'!$O$5),'[2]11 FORMULAS'!$P$5,IF(J36='[2]11 FORMULAS'!$O$6,'[2]11 FORMULAS'!$P$6,""))</f>
        <v>Probabilidad</v>
      </c>
      <c r="M36" s="289" t="s">
        <v>86</v>
      </c>
      <c r="N36" s="255">
        <f>+IF(M36='[2]11 FORMULAS'!$H$4,'[2]11 FORMULAS'!$I$4,IF(M36='[2]11 FORMULAS'!$H$5,'[2]11 FORMULAS'!$I$5,""))</f>
        <v>0.15</v>
      </c>
      <c r="O36" s="290" t="s">
        <v>89</v>
      </c>
      <c r="P36" s="290" t="s">
        <v>91</v>
      </c>
      <c r="Q36" s="290" t="s">
        <v>94</v>
      </c>
      <c r="R36" s="255">
        <f>+IFERROR(K36+N36,"")</f>
        <v>0.4</v>
      </c>
      <c r="S36" s="255">
        <f>IF(L36='11 FORMULAS'!$P$5,S35-(S35*R36),S35)</f>
        <v>0.216</v>
      </c>
      <c r="T36" s="255">
        <f>IF(L36='11 FORMULAS'!$P$6,T35-(T35*R36),T35)</f>
        <v>0.6</v>
      </c>
      <c r="U36" s="421">
        <f t="shared" ref="U36" si="26">+IF(S36="","",S36)</f>
        <v>0.216</v>
      </c>
      <c r="V36" s="421">
        <f t="shared" ref="V36" si="27">+IF(T36="","",T36)</f>
        <v>0.6</v>
      </c>
      <c r="X36" s="251"/>
      <c r="Y36" s="252"/>
      <c r="Z36" s="252"/>
    </row>
    <row r="37" spans="1:26" ht="148.5" customHeight="1" x14ac:dyDescent="0.25">
      <c r="A37" s="402" t="str">
        <f>'2 CONTEXTO E IDENTIFICACIÓN'!A22</f>
        <v>R12</v>
      </c>
      <c r="B37" s="415" t="str">
        <f>+'2 CONTEXTO E IDENTIFICACIÓN'!E22</f>
        <v>Ausencia de  confianza por parte de los usuarios frente a la entidad. Por procesos ineficientes para la gestión, seguimiento y respuesta a los PQRS. Debido a la falta de  capacitación  en la gestión de las PQRS y ectividad en el recibido de las mismas.</v>
      </c>
      <c r="C37" s="393">
        <f>+'3 PROBABIL E IMPACTO INHERENTE'!E22</f>
        <v>0.6</v>
      </c>
      <c r="D37" s="397">
        <f>+'3 PROBABIL E IMPACTO INHERENTE'!M22</f>
        <v>0.2</v>
      </c>
      <c r="E37" s="47">
        <v>1</v>
      </c>
      <c r="F37" s="50" t="s">
        <v>395</v>
      </c>
      <c r="G37" s="180" t="s">
        <v>391</v>
      </c>
      <c r="H37" s="180" t="s">
        <v>361</v>
      </c>
      <c r="I37" s="246" t="str">
        <f t="shared" si="25"/>
        <v>Administrativa  Establecerá tiempos de respuesta claros y conforme a la norma para cada requerimiento.  y evaluar la eficiencia y oportunidad de las respuestas de cada área responsable y tomar acciones correctivas si es del caso</v>
      </c>
      <c r="J37" s="287" t="s">
        <v>97</v>
      </c>
      <c r="K37" s="254">
        <f>+IF(J37='[2]11 FORMULAS'!$E$4,'[2]11 FORMULAS'!$F$4,IF(J37='[2]11 FORMULAS'!$E$5,'[2]11 FORMULAS'!$F$5,IF(J37='[2]11 FORMULAS'!$E$6,'[2]11 FORMULAS'!$F$6,"")))</f>
        <v>0.25</v>
      </c>
      <c r="L37" s="254" t="str">
        <f>+IF(OR(J37='[2]11 FORMULAS'!$O$4,J37='[2]11 FORMULAS'!$O$5),'[2]11 FORMULAS'!$P$5,IF(J37='[2]11 FORMULAS'!$O$6,'[2]11 FORMULAS'!$P$6,""))</f>
        <v>Probabilidad</v>
      </c>
      <c r="M37" s="287" t="s">
        <v>86</v>
      </c>
      <c r="N37" s="254">
        <f>+IF(M37='[2]11 FORMULAS'!$H$4,'[2]11 FORMULAS'!$I$4,IF(M37='[2]11 FORMULAS'!$H$5,'[2]11 FORMULAS'!$I$5,""))</f>
        <v>0.15</v>
      </c>
      <c r="O37" s="288" t="s">
        <v>272</v>
      </c>
      <c r="P37" s="288" t="s">
        <v>91</v>
      </c>
      <c r="Q37" s="288" t="s">
        <v>94</v>
      </c>
      <c r="R37" s="254">
        <f>+IFERROR(K37+N37,"")</f>
        <v>0.4</v>
      </c>
      <c r="S37" s="254">
        <f>IF(L37='11 FORMULAS'!$P$5,C37-(C37*R37),C37)</f>
        <v>0.36</v>
      </c>
      <c r="T37" s="254">
        <f>IF(L37='11 FORMULAS'!$P$6,D37-(D37*R37),D37)</f>
        <v>0.2</v>
      </c>
      <c r="U37" s="420">
        <f>+IF(S40="","",S40)</f>
        <v>6.4799999999999996E-2</v>
      </c>
      <c r="V37" s="426">
        <f>+IF(T40="","",T40)</f>
        <v>0.2</v>
      </c>
      <c r="X37" s="251"/>
      <c r="Y37" s="252"/>
      <c r="Z37" s="252"/>
    </row>
    <row r="38" spans="1:26" ht="162" customHeight="1" thickBot="1" x14ac:dyDescent="0.3">
      <c r="A38" s="403"/>
      <c r="B38" s="416"/>
      <c r="C38" s="394"/>
      <c r="D38" s="398"/>
      <c r="E38" s="48">
        <v>2</v>
      </c>
      <c r="F38" s="180" t="s">
        <v>398</v>
      </c>
      <c r="G38" s="283" t="s">
        <v>392</v>
      </c>
      <c r="H38" s="283" t="s">
        <v>362</v>
      </c>
      <c r="I38" s="247" t="str">
        <f t="shared" si="25"/>
        <v>Administrativa Hará seguimiento diario al cumplimiento de los términos y contenido los PQRSD   para verificacion del  vencimiento de  los términos y garatnizar oportunamente la respuesta.</v>
      </c>
      <c r="J38" s="289" t="s">
        <v>97</v>
      </c>
      <c r="K38" s="255">
        <f>+IF(J38='[2]11 FORMULAS'!$E$4,'[2]11 FORMULAS'!$F$4,IF(J38='[2]11 FORMULAS'!$E$5,'[2]11 FORMULAS'!$F$5,IF(J38='[2]11 FORMULAS'!$E$6,'[2]11 FORMULAS'!$F$6,"")))</f>
        <v>0.25</v>
      </c>
      <c r="L38" s="255" t="str">
        <f>+IF(OR(J38='[2]11 FORMULAS'!$O$4,J38='[2]11 FORMULAS'!$O$5),'[2]11 FORMULAS'!$P$5,IF(J38='[2]11 FORMULAS'!$O$6,'[2]11 FORMULAS'!$P$6,""))</f>
        <v>Probabilidad</v>
      </c>
      <c r="M38" s="289" t="s">
        <v>85</v>
      </c>
      <c r="N38" s="255">
        <f>+IF(M38='[2]11 FORMULAS'!$H$4,'[2]11 FORMULAS'!$I$4,IF(M38='[2]11 FORMULAS'!$H$5,'[2]11 FORMULAS'!$I$5,""))</f>
        <v>0.25</v>
      </c>
      <c r="O38" s="290" t="s">
        <v>90</v>
      </c>
      <c r="P38" s="290" t="s">
        <v>91</v>
      </c>
      <c r="Q38" s="290" t="s">
        <v>94</v>
      </c>
      <c r="R38" s="255">
        <f t="shared" ref="R38" si="28">+IFERROR(K38+N38,"")</f>
        <v>0.5</v>
      </c>
      <c r="S38" s="255">
        <f>IF(L38='11 FORMULAS'!$P$5,S37-(S37*R38),S37)</f>
        <v>0.18</v>
      </c>
      <c r="T38" s="255">
        <f>IF(L38='11 FORMULAS'!$P$6,T37-(T37*R38),T37)</f>
        <v>0.2</v>
      </c>
      <c r="U38" s="421"/>
      <c r="V38" s="427"/>
      <c r="X38" s="251"/>
      <c r="Y38" s="252"/>
      <c r="Z38" s="252"/>
    </row>
    <row r="39" spans="1:26" ht="157.5" customHeight="1" thickBot="1" x14ac:dyDescent="0.3">
      <c r="A39" s="403"/>
      <c r="B39" s="416"/>
      <c r="C39" s="394"/>
      <c r="D39" s="398"/>
      <c r="E39" s="48">
        <v>3</v>
      </c>
      <c r="F39" s="180" t="s">
        <v>395</v>
      </c>
      <c r="G39" s="283" t="s">
        <v>393</v>
      </c>
      <c r="H39" s="283" t="s">
        <v>363</v>
      </c>
      <c r="I39" s="247" t="str">
        <f>+CONCATENATE(F39," ",G39," ",H39)</f>
        <v>Administrativa  Implementará procedimientos y protocolos claros para el registro, seguimiento y control de los PQRSD desde el momento en que son recibidos hasta que se les da una respuesta. Designando un funcionario responsable del proceso donde se  asegure el cumplimiento de  los plazos establecidos.</v>
      </c>
      <c r="J39" s="289" t="s">
        <v>97</v>
      </c>
      <c r="K39" s="255">
        <f>+IF(J39='[2]11 FORMULAS'!$E$4,'[2]11 FORMULAS'!$F$4,IF(J39='[2]11 FORMULAS'!$E$5,'[2]11 FORMULAS'!$F$5,IF(J39='[2]11 FORMULAS'!$E$6,'[2]11 FORMULAS'!$F$6,"")))</f>
        <v>0.25</v>
      </c>
      <c r="L39" s="255" t="str">
        <f>+IF(OR(J39='[2]11 FORMULAS'!$O$4,J39='[2]11 FORMULAS'!$O$5),'[2]11 FORMULAS'!$P$5,IF(J39='[2]11 FORMULAS'!$O$6,'[2]11 FORMULAS'!$P$6,""))</f>
        <v>Probabilidad</v>
      </c>
      <c r="M39" s="289" t="s">
        <v>86</v>
      </c>
      <c r="N39" s="255">
        <f>+IF(M39='[2]11 FORMULAS'!$H$4,'[2]11 FORMULAS'!$I$4,IF(M39='[2]11 FORMULAS'!$H$5,'[2]11 FORMULAS'!$I$5,""))</f>
        <v>0.15</v>
      </c>
      <c r="O39" s="290" t="s">
        <v>272</v>
      </c>
      <c r="P39" s="290" t="s">
        <v>91</v>
      </c>
      <c r="Q39" s="290" t="s">
        <v>94</v>
      </c>
      <c r="R39" s="255">
        <f>+IFERROR(K39+N39,"")</f>
        <v>0.4</v>
      </c>
      <c r="S39" s="255">
        <f>IF(L39='11 FORMULAS'!$P$5,S38-(S38*R39),S38)</f>
        <v>0.108</v>
      </c>
      <c r="T39" s="255">
        <f>IF(L39='11 FORMULAS'!$P$6,T38-(T38*R39),T38)</f>
        <v>0.2</v>
      </c>
      <c r="U39" s="421"/>
      <c r="V39" s="427"/>
      <c r="X39" s="251"/>
      <c r="Y39" s="252"/>
      <c r="Z39" s="252"/>
    </row>
    <row r="40" spans="1:26" ht="121.5" customHeight="1" thickBot="1" x14ac:dyDescent="0.3">
      <c r="A40" s="406"/>
      <c r="B40" s="419"/>
      <c r="C40" s="395"/>
      <c r="D40" s="399"/>
      <c r="E40" s="49">
        <v>4</v>
      </c>
      <c r="F40" s="181" t="s">
        <v>321</v>
      </c>
      <c r="G40" s="283" t="s">
        <v>394</v>
      </c>
      <c r="H40" s="283" t="s">
        <v>364</v>
      </c>
      <c r="I40" s="248" t="str">
        <f t="shared" si="25"/>
        <v>Juridica Establecerá un sistema de alertas o recordatorios automático que notifique a los funcionarios responsables sobre los plazos a cumplir para dar respuesta a los PQRSD para prevenir posibles retrasos y asegurar respuestas  en tiempo oportuno.</v>
      </c>
      <c r="J40" s="289" t="s">
        <v>97</v>
      </c>
      <c r="K40" s="255">
        <f>+IF(J40='[2]11 FORMULAS'!$E$4,'[2]11 FORMULAS'!$F$4,IF(J40='[2]11 FORMULAS'!$E$5,'[2]11 FORMULAS'!$F$5,IF(J40='[2]11 FORMULAS'!$E$6,'[2]11 FORMULAS'!$F$6,"")))</f>
        <v>0.25</v>
      </c>
      <c r="L40" s="255" t="str">
        <f>+IF(OR(J40='[2]11 FORMULAS'!$O$4,J40='[2]11 FORMULAS'!$O$5),'[2]11 FORMULAS'!$P$5,IF(J40='[2]11 FORMULAS'!$O$6,'[2]11 FORMULAS'!$P$6,""))</f>
        <v>Probabilidad</v>
      </c>
      <c r="M40" s="289" t="s">
        <v>86</v>
      </c>
      <c r="N40" s="255">
        <f>+IF(M40='[2]11 FORMULAS'!$H$4,'[2]11 FORMULAS'!$I$4,IF(M40='[2]11 FORMULAS'!$H$5,'[2]11 FORMULAS'!$I$5,""))</f>
        <v>0.15</v>
      </c>
      <c r="O40" s="290" t="s">
        <v>272</v>
      </c>
      <c r="P40" s="290" t="s">
        <v>91</v>
      </c>
      <c r="Q40" s="290" t="s">
        <v>94</v>
      </c>
      <c r="R40" s="255">
        <f>+IFERROR(K40+N40,"")</f>
        <v>0.4</v>
      </c>
      <c r="S40" s="255">
        <f>IF(L40='11 FORMULAS'!$P$5,S39-(S39*R40),S39)</f>
        <v>6.4799999999999996E-2</v>
      </c>
      <c r="T40" s="255">
        <f>IF(L40='11 FORMULAS'!$P$6,T39-(T39*R40),T39)</f>
        <v>0.2</v>
      </c>
      <c r="U40" s="425"/>
      <c r="V40" s="428"/>
    </row>
    <row r="41" spans="1:26" ht="105" customHeight="1" x14ac:dyDescent="0.25">
      <c r="A41" s="402" t="str">
        <f>'2 CONTEXTO E IDENTIFICACIÓN'!A23</f>
        <v>R13</v>
      </c>
      <c r="B41" s="415" t="str">
        <f>+'2 CONTEXTO E IDENTIFICACIÓN'!E23</f>
        <v>sanciones por requerimientos de los organismos de Control  Por falta de seguimiento a los planes de mejoramiento respecto a los hallazgos detectados por los Entes de Control. Debido a la falta de  cronograma y seguimiento a las actividades propias de control interno</v>
      </c>
      <c r="C41" s="393">
        <f>+'3 PROBABIL E IMPACTO INHERENTE'!E23</f>
        <v>0.6</v>
      </c>
      <c r="D41" s="397">
        <f>+'3 PROBABIL E IMPACTO INHERENTE'!M23</f>
        <v>0.2</v>
      </c>
      <c r="E41" s="47">
        <v>1</v>
      </c>
      <c r="F41" s="50" t="s">
        <v>320</v>
      </c>
      <c r="G41" s="50" t="s">
        <v>369</v>
      </c>
      <c r="H41" s="50" t="s">
        <v>370</v>
      </c>
      <c r="I41" s="246" t="str">
        <f t="shared" si="25"/>
        <v>Control Interno cumplirá con las fechas descritas por los entes de control para hacer el seguimiento a las acciones  que subsanan  los hallazgos identificados  asi, como con las evidencias que sustentan el cumplimiento de las mismas por la entidad</v>
      </c>
      <c r="J41" s="287" t="s">
        <v>97</v>
      </c>
      <c r="K41" s="254">
        <f>+IF(J41='[2]11 FORMULAS'!$E$4,'[2]11 FORMULAS'!$F$4,IF(J41='[2]11 FORMULAS'!$E$5,'[2]11 FORMULAS'!$F$5,IF(J41='[2]11 FORMULAS'!$E$6,'[2]11 FORMULAS'!$F$6,"")))</f>
        <v>0.25</v>
      </c>
      <c r="L41" s="254" t="str">
        <f>+IF(OR(J41='[2]11 FORMULAS'!$O$4,J41='[2]11 FORMULAS'!$O$5),'[2]11 FORMULAS'!$P$5,IF(J41='[2]11 FORMULAS'!$O$6,'[2]11 FORMULAS'!$P$6,""))</f>
        <v>Probabilidad</v>
      </c>
      <c r="M41" s="287" t="s">
        <v>86</v>
      </c>
      <c r="N41" s="254">
        <f>+IF(M41='[2]11 FORMULAS'!$H$4,'[2]11 FORMULAS'!$I$4,IF(M41='[2]11 FORMULAS'!$H$5,'[2]11 FORMULAS'!$I$5,""))</f>
        <v>0.15</v>
      </c>
      <c r="O41" s="288" t="s">
        <v>272</v>
      </c>
      <c r="P41" s="288" t="s">
        <v>91</v>
      </c>
      <c r="Q41" s="288" t="s">
        <v>94</v>
      </c>
      <c r="R41" s="254">
        <f>+IFERROR(K41+N41,"")</f>
        <v>0.4</v>
      </c>
      <c r="S41" s="254">
        <f>IF(L41='11 FORMULAS'!$P$5,C41-(C41*R41),C41)</f>
        <v>0.36</v>
      </c>
      <c r="T41" s="254">
        <f>IF(L41='11 FORMULAS'!$P$6,D41-(D41*R41),D41)</f>
        <v>0.2</v>
      </c>
      <c r="U41" s="422">
        <f>+IF(S43="","",S43)</f>
        <v>0.126</v>
      </c>
      <c r="V41" s="422">
        <f>+IF(T43="","",T43)</f>
        <v>0.2</v>
      </c>
      <c r="X41" s="251"/>
      <c r="Y41" s="252"/>
      <c r="Z41" s="252"/>
    </row>
    <row r="42" spans="1:26" ht="114.75" customHeight="1" x14ac:dyDescent="0.25">
      <c r="A42" s="403"/>
      <c r="B42" s="416"/>
      <c r="C42" s="394"/>
      <c r="D42" s="398"/>
      <c r="E42" s="48">
        <v>2</v>
      </c>
      <c r="F42" s="180" t="s">
        <v>311</v>
      </c>
      <c r="G42" s="282" t="s">
        <v>274</v>
      </c>
      <c r="H42" s="282" t="s">
        <v>322</v>
      </c>
      <c r="I42" s="247" t="str">
        <f t="shared" si="25"/>
        <v>Administrativa y Financiera   Definira un plan que especifique las actividades, procesos y responsabilidades necesarias para verificar el cumplimiento de las metas trimestrales de programas y proyectos. Esto debe incluir la frecuencia de las revisiones, los indicadores a evaluar y los plazos establecidos.</v>
      </c>
      <c r="J42" s="289" t="s">
        <v>98</v>
      </c>
      <c r="K42" s="255">
        <f>+IF(J42='[2]11 FORMULAS'!$E$4,'[2]11 FORMULAS'!$F$4,IF(J42='[2]11 FORMULAS'!$E$5,'[2]11 FORMULAS'!$F$5,IF(J42='[2]11 FORMULAS'!$E$6,'[2]11 FORMULAS'!$F$6,"")))</f>
        <v>0.15</v>
      </c>
      <c r="L42" s="255" t="str">
        <f>+IF(OR(J42='[2]11 FORMULAS'!$O$4,J42='[2]11 FORMULAS'!$O$5),'[2]11 FORMULAS'!$P$5,IF(J42='[2]11 FORMULAS'!$O$6,'[2]11 FORMULAS'!$P$6,""))</f>
        <v>Probabilidad</v>
      </c>
      <c r="M42" s="289" t="s">
        <v>86</v>
      </c>
      <c r="N42" s="255">
        <f>+IF(M42='[2]11 FORMULAS'!$H$4,'[2]11 FORMULAS'!$I$4,IF(M42='[2]11 FORMULAS'!$H$5,'[2]11 FORMULAS'!$I$5,""))</f>
        <v>0.15</v>
      </c>
      <c r="O42" s="290" t="s">
        <v>272</v>
      </c>
      <c r="P42" s="290" t="s">
        <v>91</v>
      </c>
      <c r="Q42" s="290" t="s">
        <v>94</v>
      </c>
      <c r="R42" s="255">
        <f t="shared" ref="R42" si="29">+IFERROR(K42+N42,"")</f>
        <v>0.3</v>
      </c>
      <c r="S42" s="255">
        <f>IF(L42='11 FORMULAS'!$P$5,S41-(S41*R42),S41)</f>
        <v>0.252</v>
      </c>
      <c r="T42" s="255">
        <f>IF(L42='11 FORMULAS'!$P$6,T41-(T41*R42),T41)</f>
        <v>0.2</v>
      </c>
      <c r="U42" s="423">
        <f t="shared" ref="U42:U43" si="30">+IF(S42="","",S42)</f>
        <v>0.252</v>
      </c>
      <c r="V42" s="423">
        <f t="shared" ref="V42:V43" si="31">+IF(T42="","",T42)</f>
        <v>0.2</v>
      </c>
      <c r="X42" s="251"/>
      <c r="Y42" s="252"/>
      <c r="Z42" s="252"/>
    </row>
    <row r="43" spans="1:26" ht="120.75" customHeight="1" thickBot="1" x14ac:dyDescent="0.3">
      <c r="A43" s="403"/>
      <c r="B43" s="416"/>
      <c r="C43" s="394"/>
      <c r="D43" s="398"/>
      <c r="E43" s="48">
        <v>3</v>
      </c>
      <c r="F43" s="180" t="s">
        <v>321</v>
      </c>
      <c r="G43" s="180" t="s">
        <v>323</v>
      </c>
      <c r="H43" s="180" t="s">
        <v>324</v>
      </c>
      <c r="I43" s="247" t="str">
        <f t="shared" si="25"/>
        <v>Juridica Definira un procedimiento interno que establezca claramente las responsabilidades y los plazos para la elaboración y entrega de los diferentes reportes. Este procedimiento debe especificar cuál es el área responsable del error en caso de incumplimiento.</v>
      </c>
      <c r="J43" s="289" t="s">
        <v>97</v>
      </c>
      <c r="K43" s="255">
        <f>+IF(J43='[2]11 FORMULAS'!$E$4,'[2]11 FORMULAS'!$F$4,IF(J43='[2]11 FORMULAS'!$E$5,'[2]11 FORMULAS'!$F$5,IF(J43='[2]11 FORMULAS'!$E$6,'[2]11 FORMULAS'!$F$6,"")))</f>
        <v>0.25</v>
      </c>
      <c r="L43" s="255" t="str">
        <f>+IF(OR(J43='[2]11 FORMULAS'!$O$4,J43='[2]11 FORMULAS'!$O$5),'[2]11 FORMULAS'!$P$5,IF(J43='[2]11 FORMULAS'!$O$6,'[2]11 FORMULAS'!$P$6,""))</f>
        <v>Probabilidad</v>
      </c>
      <c r="M43" s="289" t="s">
        <v>85</v>
      </c>
      <c r="N43" s="255">
        <f>+IF(M43='[2]11 FORMULAS'!$H$4,'[2]11 FORMULAS'!$I$4,IF(M43='[2]11 FORMULAS'!$H$5,'[2]11 FORMULAS'!$I$5,""))</f>
        <v>0.25</v>
      </c>
      <c r="O43" s="290" t="s">
        <v>272</v>
      </c>
      <c r="P43" s="290" t="s">
        <v>91</v>
      </c>
      <c r="Q43" s="290" t="s">
        <v>94</v>
      </c>
      <c r="R43" s="255">
        <f>+IFERROR(K43+N43,"")</f>
        <v>0.5</v>
      </c>
      <c r="S43" s="255">
        <f>IF(L43='11 FORMULAS'!$P$5,S42-(S42*R43),S42)</f>
        <v>0.126</v>
      </c>
      <c r="T43" s="255">
        <f>IF(L43='11 FORMULAS'!$P$6,T42-(T42*R43),T42)</f>
        <v>0.2</v>
      </c>
      <c r="U43" s="424">
        <f t="shared" si="30"/>
        <v>0.126</v>
      </c>
      <c r="V43" s="424">
        <f t="shared" si="31"/>
        <v>0.2</v>
      </c>
      <c r="X43" s="251"/>
      <c r="Y43" s="252"/>
      <c r="Z43" s="252"/>
    </row>
    <row r="44" spans="1:26" ht="157.5" customHeight="1" thickBot="1" x14ac:dyDescent="0.3">
      <c r="A44" s="402" t="str">
        <f>'2 CONTEXTO E IDENTIFICACIÓN'!A24</f>
        <v>R14</v>
      </c>
      <c r="B44" s="415" t="str">
        <f>+'2 CONTEXTO E IDENTIFICACIÓN'!E24</f>
        <v>sanciones por irregularidades en los procesos  Por no tener  claro el objetivo de las auditorías a  realizar durante la vigencia a evaluar. Debido al desconocimiento de los procesos de la entidad</v>
      </c>
      <c r="C44" s="393">
        <f>+'3 PROBABIL E IMPACTO INHERENTE'!E24</f>
        <v>0.6</v>
      </c>
      <c r="D44" s="397">
        <f>+'3 PROBABIL E IMPACTO INHERENTE'!M24</f>
        <v>0.2</v>
      </c>
      <c r="E44" s="47">
        <v>1</v>
      </c>
      <c r="F44" s="180" t="s">
        <v>320</v>
      </c>
      <c r="G44" s="180" t="s">
        <v>371</v>
      </c>
      <c r="H44" s="180" t="s">
        <v>372</v>
      </c>
      <c r="I44" s="248" t="str">
        <f t="shared" si="25"/>
        <v>Control Interno Establecer indicadores que facilite el monitoreo de a efectividad del proceso de auditoria como el de seguimiento y evaluación para identificar las oportunidades de mejora en el sistema de Control Interno de la Entidad</v>
      </c>
      <c r="J44" s="287" t="s">
        <v>97</v>
      </c>
      <c r="K44" s="254">
        <f>+IF(J44='[2]11 FORMULAS'!$E$4,'[2]11 FORMULAS'!$F$4,IF(J44='[2]11 FORMULAS'!$E$5,'[2]11 FORMULAS'!$F$5,IF(J44='[2]11 FORMULAS'!$E$6,'[2]11 FORMULAS'!$F$6,"")))</f>
        <v>0.25</v>
      </c>
      <c r="L44" s="254" t="str">
        <f>+IF(OR(J44='[2]11 FORMULAS'!$O$4,J44='[2]11 FORMULAS'!$O$5),'[2]11 FORMULAS'!$P$5,IF(J44='[2]11 FORMULAS'!$O$6,'[2]11 FORMULAS'!$P$6,""))</f>
        <v>Probabilidad</v>
      </c>
      <c r="M44" s="287" t="s">
        <v>86</v>
      </c>
      <c r="N44" s="254">
        <f>+IF(M44='[2]11 FORMULAS'!$H$4,'[2]11 FORMULAS'!$I$4,IF(M44='[2]11 FORMULAS'!$H$5,'[2]11 FORMULAS'!$I$5,""))</f>
        <v>0.15</v>
      </c>
      <c r="O44" s="288" t="s">
        <v>272</v>
      </c>
      <c r="P44" s="288" t="s">
        <v>91</v>
      </c>
      <c r="Q44" s="288" t="s">
        <v>94</v>
      </c>
      <c r="R44" s="254">
        <f>+IFERROR(K44+N44,"")</f>
        <v>0.4</v>
      </c>
      <c r="S44" s="254">
        <f>IF(L44='11 FORMULAS'!$P$5,C44-(C44*R44),C44)</f>
        <v>0.36</v>
      </c>
      <c r="T44" s="254">
        <f>IF(L44='11 FORMULAS'!$P$6,D44-(D44*R44),D44)</f>
        <v>0.2</v>
      </c>
      <c r="U44" s="420">
        <f>+IF(S45="","",S45)</f>
        <v>0.216</v>
      </c>
      <c r="V44" s="420">
        <f>+IF(T45="","",T45)</f>
        <v>0.2</v>
      </c>
      <c r="X44" s="251"/>
      <c r="Y44" s="252"/>
      <c r="Z44" s="252"/>
    </row>
    <row r="45" spans="1:26" ht="145.5" customHeight="1" thickBot="1" x14ac:dyDescent="0.3">
      <c r="A45" s="403"/>
      <c r="B45" s="416"/>
      <c r="C45" s="394"/>
      <c r="D45" s="398"/>
      <c r="E45" s="48">
        <v>2</v>
      </c>
      <c r="F45" s="180" t="s">
        <v>320</v>
      </c>
      <c r="G45" s="283" t="s">
        <v>373</v>
      </c>
      <c r="H45" s="283" t="s">
        <v>374</v>
      </c>
      <c r="I45" s="248" t="str">
        <f t="shared" si="25"/>
        <v xml:space="preserve">Control Interno Diseñara estrategias para fortalecer la cultura de autocontrol en los procesos de la endidad para cumplimiento de sus objetivos, como de  los lineamientos legales que la rigen. 
</v>
      </c>
      <c r="J45" s="289" t="s">
        <v>97</v>
      </c>
      <c r="K45" s="255">
        <f>+IF(J45='[2]11 FORMULAS'!$E$4,'[2]11 FORMULAS'!$F$4,IF(J45='[2]11 FORMULAS'!$E$5,'[2]11 FORMULAS'!$F$5,IF(J45='[2]11 FORMULAS'!$E$6,'[2]11 FORMULAS'!$F$6,"")))</f>
        <v>0.25</v>
      </c>
      <c r="L45" s="255" t="str">
        <f>+IF(OR(J45='[2]11 FORMULAS'!$O$4,J45='[2]11 FORMULAS'!$O$5),'[2]11 FORMULAS'!$P$5,IF(J45='[2]11 FORMULAS'!$O$6,'[2]11 FORMULAS'!$P$6,""))</f>
        <v>Probabilidad</v>
      </c>
      <c r="M45" s="289" t="s">
        <v>86</v>
      </c>
      <c r="N45" s="255">
        <f>+IF(M45='[2]11 FORMULAS'!$H$4,'[2]11 FORMULAS'!$I$4,IF(M45='[2]11 FORMULAS'!$H$5,'[2]11 FORMULAS'!$I$5,""))</f>
        <v>0.15</v>
      </c>
      <c r="O45" s="290" t="s">
        <v>272</v>
      </c>
      <c r="P45" s="290" t="s">
        <v>91</v>
      </c>
      <c r="Q45" s="290" t="s">
        <v>94</v>
      </c>
      <c r="R45" s="255">
        <f t="shared" ref="R45" si="32">+IFERROR(K45+N45,"")</f>
        <v>0.4</v>
      </c>
      <c r="S45" s="255">
        <f>IF(L45='11 FORMULAS'!$P$5,S44-(S44*R45),S44)</f>
        <v>0.216</v>
      </c>
      <c r="T45" s="255">
        <f>IF(L45='11 FORMULAS'!$P$6,T44-(T44*R45),T44)</f>
        <v>0.2</v>
      </c>
      <c r="U45" s="421">
        <f t="shared" ref="U45" si="33">+IF(S45="","",S45)</f>
        <v>0.216</v>
      </c>
      <c r="V45" s="421">
        <f t="shared" ref="V45" si="34">+IF(T45="","",T45)</f>
        <v>0.2</v>
      </c>
      <c r="X45" s="251"/>
      <c r="Y45" s="252"/>
      <c r="Z45" s="252"/>
    </row>
  </sheetData>
  <autoFilter ref="A10:W45" xr:uid="{00000000-0009-0000-0000-000004000000}"/>
  <dataConsolidate/>
  <mergeCells count="98">
    <mergeCell ref="U41:U43"/>
    <mergeCell ref="V41:V43"/>
    <mergeCell ref="U44:U45"/>
    <mergeCell ref="V44:V45"/>
    <mergeCell ref="U29:U31"/>
    <mergeCell ref="V29:V31"/>
    <mergeCell ref="U32:U34"/>
    <mergeCell ref="V32:V34"/>
    <mergeCell ref="U35:U36"/>
    <mergeCell ref="V35:V36"/>
    <mergeCell ref="U37:U40"/>
    <mergeCell ref="V37:V40"/>
    <mergeCell ref="U21:U22"/>
    <mergeCell ref="V21:V22"/>
    <mergeCell ref="U23:U24"/>
    <mergeCell ref="V23:V24"/>
    <mergeCell ref="U25:U26"/>
    <mergeCell ref="V25:V26"/>
    <mergeCell ref="X7:Z7"/>
    <mergeCell ref="U16:U18"/>
    <mergeCell ref="V16:V18"/>
    <mergeCell ref="U19:U20"/>
    <mergeCell ref="V19:V20"/>
    <mergeCell ref="U11:U14"/>
    <mergeCell ref="V11:V14"/>
    <mergeCell ref="U27:U28"/>
    <mergeCell ref="V27:V28"/>
    <mergeCell ref="A41:A43"/>
    <mergeCell ref="B41:B43"/>
    <mergeCell ref="C41:C43"/>
    <mergeCell ref="D41:D43"/>
    <mergeCell ref="A35:A36"/>
    <mergeCell ref="B35:B36"/>
    <mergeCell ref="C35:C36"/>
    <mergeCell ref="A32:A34"/>
    <mergeCell ref="B32:B34"/>
    <mergeCell ref="C32:C34"/>
    <mergeCell ref="D32:D34"/>
    <mergeCell ref="A29:A31"/>
    <mergeCell ref="B29:B31"/>
    <mergeCell ref="C29:C31"/>
    <mergeCell ref="A44:A45"/>
    <mergeCell ref="B44:B45"/>
    <mergeCell ref="C44:C45"/>
    <mergeCell ref="D44:D45"/>
    <mergeCell ref="A37:A40"/>
    <mergeCell ref="B37:B40"/>
    <mergeCell ref="C37:C40"/>
    <mergeCell ref="D37:D40"/>
    <mergeCell ref="D35:D36"/>
    <mergeCell ref="A16:A18"/>
    <mergeCell ref="B16:B18"/>
    <mergeCell ref="C16:C18"/>
    <mergeCell ref="D16:D18"/>
    <mergeCell ref="A27:A28"/>
    <mergeCell ref="B27:B28"/>
    <mergeCell ref="C27:C28"/>
    <mergeCell ref="D27:D28"/>
    <mergeCell ref="D29:D31"/>
    <mergeCell ref="A25:A26"/>
    <mergeCell ref="B25:B26"/>
    <mergeCell ref="C25:C26"/>
    <mergeCell ref="D25:D26"/>
    <mergeCell ref="A9:A10"/>
    <mergeCell ref="B9:B10"/>
    <mergeCell ref="J8:Q8"/>
    <mergeCell ref="E9:E10"/>
    <mergeCell ref="J9:N9"/>
    <mergeCell ref="O9:Q9"/>
    <mergeCell ref="F9:H9"/>
    <mergeCell ref="C9:C10"/>
    <mergeCell ref="A1:A4"/>
    <mergeCell ref="A23:A24"/>
    <mergeCell ref="B23:B24"/>
    <mergeCell ref="C23:C24"/>
    <mergeCell ref="D23:D24"/>
    <mergeCell ref="A21:A22"/>
    <mergeCell ref="B21:B22"/>
    <mergeCell ref="C21:C22"/>
    <mergeCell ref="D21:D22"/>
    <mergeCell ref="A11:A14"/>
    <mergeCell ref="B11:B14"/>
    <mergeCell ref="A19:A20"/>
    <mergeCell ref="B19:B20"/>
    <mergeCell ref="C19:C20"/>
    <mergeCell ref="D19:D20"/>
    <mergeCell ref="B6:V6"/>
    <mergeCell ref="U1:V1"/>
    <mergeCell ref="U2:V2"/>
    <mergeCell ref="U3:V3"/>
    <mergeCell ref="U4:V4"/>
    <mergeCell ref="B1:T4"/>
    <mergeCell ref="T7:T9"/>
    <mergeCell ref="C11:C14"/>
    <mergeCell ref="D9:D10"/>
    <mergeCell ref="D11:D14"/>
    <mergeCell ref="R7:R9"/>
    <mergeCell ref="S7:S9"/>
  </mergeCells>
  <phoneticPr fontId="0" type="noConversion"/>
  <conditionalFormatting sqref="C11:D11 C15:D16 C19:D19 C21:D21 C23:D23 C25:D25 C27:D27 C29:D29 C32:D32 C35:D35 C37:D37 C41:D41 C44:D44">
    <cfRule type="cellIs" dxfId="129" priority="387" operator="between">
      <formula>$Y$12</formula>
      <formula>$Z$12</formula>
    </cfRule>
    <cfRule type="cellIs" dxfId="128" priority="386" operator="between">
      <formula>$Y$11</formula>
      <formula>$Z$11</formula>
    </cfRule>
    <cfRule type="cellIs" dxfId="127" priority="385" operator="between">
      <formula>$Y$10</formula>
      <formula>$Z$10</formula>
    </cfRule>
    <cfRule type="cellIs" dxfId="126" priority="384" operator="between">
      <formula>$Y$9</formula>
      <formula>$Z$9</formula>
    </cfRule>
    <cfRule type="cellIs" dxfId="125" priority="388" operator="between">
      <formula>$Y$13</formula>
      <formula>$Z$13</formula>
    </cfRule>
  </conditionalFormatting>
  <conditionalFormatting sqref="U11:V11">
    <cfRule type="cellIs" dxfId="124" priority="112" operator="between">
      <formula>$Y$10</formula>
      <formula>$Z$10</formula>
    </cfRule>
    <cfRule type="cellIs" dxfId="123" priority="115" operator="between">
      <formula>$Y$13</formula>
      <formula>$Z$13</formula>
    </cfRule>
    <cfRule type="cellIs" dxfId="122" priority="114" operator="between">
      <formula>$Y$12</formula>
      <formula>$Z$12</formula>
    </cfRule>
    <cfRule type="cellIs" dxfId="121" priority="113" operator="between">
      <formula>$Y$11</formula>
      <formula>$Z$11</formula>
    </cfRule>
    <cfRule type="cellIs" dxfId="120" priority="111" operator="between">
      <formula>$Y$9</formula>
      <formula>$Z$9</formula>
    </cfRule>
  </conditionalFormatting>
  <conditionalFormatting sqref="U15:V16">
    <cfRule type="cellIs" dxfId="119" priority="110" operator="between">
      <formula>$Y$13</formula>
      <formula>$Z$13</formula>
    </cfRule>
    <cfRule type="cellIs" dxfId="118" priority="109" operator="between">
      <formula>$Y$12</formula>
      <formula>$Z$12</formula>
    </cfRule>
    <cfRule type="cellIs" dxfId="117" priority="108" operator="between">
      <formula>$Y$11</formula>
      <formula>$Z$11</formula>
    </cfRule>
    <cfRule type="cellIs" dxfId="116" priority="107" operator="between">
      <formula>$Y$10</formula>
      <formula>$Z$10</formula>
    </cfRule>
    <cfRule type="cellIs" dxfId="115" priority="106" operator="between">
      <formula>$Y$9</formula>
      <formula>$Z$9</formula>
    </cfRule>
  </conditionalFormatting>
  <conditionalFormatting sqref="U19:V19">
    <cfRule type="cellIs" dxfId="114" priority="104" operator="between">
      <formula>$Y$12</formula>
      <formula>$Z$12</formula>
    </cfRule>
    <cfRule type="cellIs" dxfId="113" priority="105" operator="between">
      <formula>$Y$13</formula>
      <formula>$Z$13</formula>
    </cfRule>
    <cfRule type="cellIs" dxfId="112" priority="103" operator="between">
      <formula>$Y$11</formula>
      <formula>$Z$11</formula>
    </cfRule>
    <cfRule type="cellIs" dxfId="111" priority="102" operator="between">
      <formula>$Y$10</formula>
      <formula>$Z$10</formula>
    </cfRule>
    <cfRule type="cellIs" dxfId="110" priority="101" operator="between">
      <formula>$Y$9</formula>
      <formula>$Z$9</formula>
    </cfRule>
  </conditionalFormatting>
  <conditionalFormatting sqref="U21:V21">
    <cfRule type="cellIs" dxfId="109" priority="91" operator="between">
      <formula>$Y$9</formula>
      <formula>$Z$9</formula>
    </cfRule>
    <cfRule type="cellIs" dxfId="108" priority="95" operator="between">
      <formula>$Y$13</formula>
      <formula>$Z$13</formula>
    </cfRule>
    <cfRule type="cellIs" dxfId="107" priority="94" operator="between">
      <formula>$Y$12</formula>
      <formula>$Z$12</formula>
    </cfRule>
    <cfRule type="cellIs" dxfId="106" priority="93" operator="between">
      <formula>$Y$11</formula>
      <formula>$Z$11</formula>
    </cfRule>
    <cfRule type="cellIs" dxfId="105" priority="92" operator="between">
      <formula>$Y$10</formula>
      <formula>$Z$10</formula>
    </cfRule>
  </conditionalFormatting>
  <conditionalFormatting sqref="U23:V23">
    <cfRule type="cellIs" dxfId="104" priority="85" operator="between">
      <formula>$Y$13</formula>
      <formula>$Z$13</formula>
    </cfRule>
    <cfRule type="cellIs" dxfId="103" priority="83" operator="between">
      <formula>$Y$11</formula>
      <formula>$Z$11</formula>
    </cfRule>
    <cfRule type="cellIs" dxfId="102" priority="82" operator="between">
      <formula>$Y$10</formula>
      <formula>$Z$10</formula>
    </cfRule>
    <cfRule type="cellIs" dxfId="101" priority="81" operator="between">
      <formula>$Y$9</formula>
      <formula>$Z$9</formula>
    </cfRule>
    <cfRule type="cellIs" dxfId="100" priority="84" operator="between">
      <formula>$Y$12</formula>
      <formula>$Z$12</formula>
    </cfRule>
  </conditionalFormatting>
  <conditionalFormatting sqref="U25:V25">
    <cfRule type="cellIs" dxfId="99" priority="71" operator="between">
      <formula>$Y$9</formula>
      <formula>$Z$9</formula>
    </cfRule>
    <cfRule type="cellIs" dxfId="98" priority="72" operator="between">
      <formula>$Y$10</formula>
      <formula>$Z$10</formula>
    </cfRule>
    <cfRule type="cellIs" dxfId="97" priority="73" operator="between">
      <formula>$Y$11</formula>
      <formula>$Z$11</formula>
    </cfRule>
    <cfRule type="cellIs" dxfId="96" priority="74" operator="between">
      <formula>$Y$12</formula>
      <formula>$Z$12</formula>
    </cfRule>
    <cfRule type="cellIs" dxfId="95" priority="75" operator="between">
      <formula>$Y$13</formula>
      <formula>$Z$13</formula>
    </cfRule>
  </conditionalFormatting>
  <conditionalFormatting sqref="U27:V27">
    <cfRule type="cellIs" dxfId="94" priority="65" operator="between">
      <formula>$Y$13</formula>
      <formula>$Z$13</formula>
    </cfRule>
    <cfRule type="cellIs" dxfId="93" priority="64" operator="between">
      <formula>$Y$12</formula>
      <formula>$Z$12</formula>
    </cfRule>
    <cfRule type="cellIs" dxfId="92" priority="63" operator="between">
      <formula>$Y$11</formula>
      <formula>$Z$11</formula>
    </cfRule>
    <cfRule type="cellIs" dxfId="91" priority="62" operator="between">
      <formula>$Y$10</formula>
      <formula>$Z$10</formula>
    </cfRule>
    <cfRule type="cellIs" dxfId="90" priority="61" operator="between">
      <formula>$Y$9</formula>
      <formula>$Z$9</formula>
    </cfRule>
  </conditionalFormatting>
  <conditionalFormatting sqref="U29:V29">
    <cfRule type="cellIs" dxfId="89" priority="32" operator="between">
      <formula>$Y$10</formula>
      <formula>$Z$10</formula>
    </cfRule>
    <cfRule type="cellIs" dxfId="88" priority="34" operator="between">
      <formula>$Y$12</formula>
      <formula>$Z$12</formula>
    </cfRule>
    <cfRule type="cellIs" dxfId="87" priority="35" operator="between">
      <formula>$Y$13</formula>
      <formula>$Z$13</formula>
    </cfRule>
    <cfRule type="cellIs" dxfId="86" priority="33" operator="between">
      <formula>$Y$11</formula>
      <formula>$Z$11</formula>
    </cfRule>
    <cfRule type="cellIs" dxfId="85" priority="31" operator="between">
      <formula>$Y$9</formula>
      <formula>$Z$9</formula>
    </cfRule>
  </conditionalFormatting>
  <conditionalFormatting sqref="U32:V32">
    <cfRule type="cellIs" dxfId="84" priority="25" operator="between">
      <formula>$Y$13</formula>
      <formula>$Z$13</formula>
    </cfRule>
    <cfRule type="cellIs" dxfId="83" priority="24" operator="between">
      <formula>$Y$12</formula>
      <formula>$Z$12</formula>
    </cfRule>
    <cfRule type="cellIs" dxfId="82" priority="23" operator="between">
      <formula>$Y$11</formula>
      <formula>$Z$11</formula>
    </cfRule>
    <cfRule type="cellIs" dxfId="81" priority="22" operator="between">
      <formula>$Y$10</formula>
      <formula>$Z$10</formula>
    </cfRule>
    <cfRule type="cellIs" dxfId="80" priority="21" operator="between">
      <formula>$Y$9</formula>
      <formula>$Z$9</formula>
    </cfRule>
  </conditionalFormatting>
  <conditionalFormatting sqref="U35:V35">
    <cfRule type="cellIs" dxfId="79" priority="53" operator="between">
      <formula>$Y$11</formula>
      <formula>$Z$11</formula>
    </cfRule>
    <cfRule type="cellIs" dxfId="78" priority="55" operator="between">
      <formula>$Y$13</formula>
      <formula>$Z$13</formula>
    </cfRule>
    <cfRule type="cellIs" dxfId="77" priority="54" operator="between">
      <formula>$Y$12</formula>
      <formula>$Z$12</formula>
    </cfRule>
    <cfRule type="cellIs" dxfId="76" priority="52" operator="between">
      <formula>$Y$10</formula>
      <formula>$Z$10</formula>
    </cfRule>
    <cfRule type="cellIs" dxfId="75" priority="51" operator="between">
      <formula>$Y$9</formula>
      <formula>$Z$9</formula>
    </cfRule>
  </conditionalFormatting>
  <conditionalFormatting sqref="U37:V37">
    <cfRule type="cellIs" dxfId="74" priority="2" operator="between">
      <formula>$Y$10</formula>
      <formula>$Z$10</formula>
    </cfRule>
    <cfRule type="cellIs" dxfId="73" priority="3" operator="between">
      <formula>$Y$11</formula>
      <formula>$Z$11</formula>
    </cfRule>
    <cfRule type="cellIs" dxfId="72" priority="4" operator="between">
      <formula>$Y$12</formula>
      <formula>$Z$12</formula>
    </cfRule>
    <cfRule type="cellIs" dxfId="71" priority="5" operator="between">
      <formula>$Y$13</formula>
      <formula>$Z$13</formula>
    </cfRule>
    <cfRule type="cellIs" dxfId="70" priority="1" operator="between">
      <formula>$Y$9</formula>
      <formula>$Z$9</formula>
    </cfRule>
  </conditionalFormatting>
  <conditionalFormatting sqref="U41:V41">
    <cfRule type="cellIs" dxfId="69" priority="14" operator="between">
      <formula>$Y$12</formula>
      <formula>$Z$12</formula>
    </cfRule>
    <cfRule type="cellIs" dxfId="68" priority="11" operator="between">
      <formula>$Y$9</formula>
      <formula>$Z$9</formula>
    </cfRule>
    <cfRule type="cellIs" dxfId="67" priority="15" operator="between">
      <formula>$Y$13</formula>
      <formula>$Z$13</formula>
    </cfRule>
    <cfRule type="cellIs" dxfId="66" priority="13" operator="between">
      <formula>$Y$11</formula>
      <formula>$Z$11</formula>
    </cfRule>
    <cfRule type="cellIs" dxfId="65" priority="12" operator="between">
      <formula>$Y$10</formula>
      <formula>$Z$10</formula>
    </cfRule>
  </conditionalFormatting>
  <conditionalFormatting sqref="U44:V44">
    <cfRule type="cellIs" dxfId="64" priority="42" operator="between">
      <formula>$Y$10</formula>
      <formula>$Z$10</formula>
    </cfRule>
    <cfRule type="cellIs" dxfId="63" priority="41" operator="between">
      <formula>$Y$9</formula>
      <formula>$Z$9</formula>
    </cfRule>
    <cfRule type="cellIs" dxfId="62" priority="44" operator="between">
      <formula>$Y$12</formula>
      <formula>$Z$12</formula>
    </cfRule>
    <cfRule type="cellIs" dxfId="61" priority="45" operator="between">
      <formula>$Y$13</formula>
      <formula>$Z$13</formula>
    </cfRule>
    <cfRule type="cellIs" dxfId="60" priority="43" operator="between">
      <formula>$Y$11</formula>
      <formula>$Z$11</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headerFooter alignWithMargins="0"/>
  <rowBreaks count="1" manualBreakCount="1">
    <brk id="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7"/>
  <sheetViews>
    <sheetView showGridLines="0" zoomScale="71" zoomScaleNormal="71" workbookViewId="0">
      <pane xSplit="1" ySplit="10" topLeftCell="B11" activePane="bottomRight" state="frozen"/>
      <selection pane="topRight" activeCell="B1" sqref="B1"/>
      <selection pane="bottomLeft" activeCell="A7" sqref="A7"/>
      <selection pane="bottomRight" activeCell="K24" sqref="K24"/>
    </sheetView>
  </sheetViews>
  <sheetFormatPr baseColWidth="10" defaultColWidth="14.28515625" defaultRowHeight="12.75" x14ac:dyDescent="0.25"/>
  <cols>
    <col min="1" max="1" width="11.5703125" style="65" customWidth="1" collapsed="1"/>
    <col min="2" max="2" width="61.140625" style="70" customWidth="1" collapsed="1"/>
    <col min="3" max="3" width="21.5703125" style="70" customWidth="1" collapsed="1"/>
    <col min="4" max="4" width="13" style="70" customWidth="1" collapsed="1"/>
    <col min="5" max="5" width="16.42578125" style="114" customWidth="1" collapsed="1"/>
    <col min="6" max="6" width="17.85546875" style="114" customWidth="1" collapsed="1"/>
    <col min="7" max="7" width="25.140625" style="70" customWidth="1" collapsed="1"/>
    <col min="8" max="8" width="10.140625" style="70" bestFit="1" customWidth="1" collapsed="1"/>
    <col min="9" max="9" width="7.42578125" style="70" customWidth="1" collapsed="1"/>
    <col min="10" max="10" width="14" style="70" customWidth="1" collapsed="1"/>
    <col min="11" max="15" width="12.42578125" style="70" customWidth="1" collapsed="1"/>
    <col min="16" max="16" width="3.85546875" style="70" customWidth="1" collapsed="1"/>
    <col min="17" max="17" width="4.85546875" style="65" customWidth="1" collapsed="1"/>
    <col min="18" max="18" width="10.42578125" style="65" customWidth="1" collapsed="1"/>
    <col min="19" max="24" width="14" style="65" customWidth="1" collapsed="1"/>
    <col min="25" max="29" width="11.42578125" style="65" customWidth="1" collapsed="1"/>
    <col min="30" max="30" width="5.5703125" style="65" bestFit="1" customWidth="1" collapsed="1"/>
    <col min="31" max="31" width="26.85546875" style="65" customWidth="1" collapsed="1"/>
    <col min="32" max="36" width="22.85546875" style="70" customWidth="1" collapsed="1"/>
    <col min="37" max="37" width="23.42578125" style="65" customWidth="1" collapsed="1"/>
    <col min="38" max="265" width="11.42578125" style="65" customWidth="1" collapsed="1"/>
    <col min="266" max="266" width="12.7109375" style="65" customWidth="1" collapsed="1"/>
    <col min="267" max="267" width="47" style="65" customWidth="1" collapsed="1"/>
    <col min="268" max="268" width="35" style="65" customWidth="1" collapsed="1"/>
    <col min="269" max="16384" width="14.28515625" style="65" collapsed="1"/>
  </cols>
  <sheetData>
    <row r="1" spans="1:38" ht="18.75" customHeight="1" x14ac:dyDescent="0.25">
      <c r="A1" s="387"/>
      <c r="B1" s="389" t="str">
        <f>+'2 CONTEXTO E IDENTIFICACIÓN'!B1</f>
        <v>MAPA RIESGOS OPERATIVOS  POR PROCESOS</v>
      </c>
      <c r="C1" s="389"/>
      <c r="D1" s="389"/>
      <c r="E1" s="389"/>
      <c r="F1" s="377" t="str">
        <f>+'2 CONTEXTO E IDENTIFICACIÓN'!I1</f>
        <v>Código: M-ST-PTM-055</v>
      </c>
      <c r="G1" s="377"/>
    </row>
    <row r="2" spans="1:38" ht="18.75" customHeight="1" x14ac:dyDescent="0.25">
      <c r="A2" s="387"/>
      <c r="B2" s="389"/>
      <c r="C2" s="389"/>
      <c r="D2" s="389"/>
      <c r="E2" s="389"/>
      <c r="F2" s="377" t="str">
        <f>+'2 CONTEXTO E IDENTIFICACIÓN'!I2</f>
        <v>Fecha: 31/01/2022</v>
      </c>
      <c r="G2" s="377"/>
      <c r="K2" s="65"/>
    </row>
    <row r="3" spans="1:38" s="53" customFormat="1" ht="18.75" customHeight="1" x14ac:dyDescent="0.2">
      <c r="A3" s="387"/>
      <c r="B3" s="389"/>
      <c r="C3" s="389"/>
      <c r="D3" s="389"/>
      <c r="E3" s="389"/>
      <c r="F3" s="377" t="str">
        <f>+'2 CONTEXTO E IDENTIFICACIÓN'!I3</f>
        <v>Versión: 001</v>
      </c>
      <c r="G3" s="377"/>
      <c r="AF3" s="54"/>
      <c r="AG3" s="54"/>
      <c r="AH3" s="54"/>
      <c r="AI3" s="54"/>
      <c r="AJ3" s="54"/>
    </row>
    <row r="4" spans="1:38" s="53" customFormat="1" ht="18.75" customHeight="1" x14ac:dyDescent="0.2">
      <c r="A4" s="388"/>
      <c r="B4" s="389"/>
      <c r="C4" s="389"/>
      <c r="D4" s="389"/>
      <c r="E4" s="389"/>
      <c r="F4" s="377" t="str">
        <f>+'2 CONTEXTO E IDENTIFICACIÓN'!I4</f>
        <v>Página:</v>
      </c>
      <c r="G4" s="377"/>
      <c r="H4" s="56"/>
      <c r="I4" s="56"/>
      <c r="J4" s="55"/>
      <c r="L4" s="56"/>
      <c r="M4" s="56"/>
      <c r="N4" s="56"/>
      <c r="O4" s="56"/>
      <c r="P4" s="55"/>
      <c r="AF4" s="54"/>
      <c r="AG4" s="54"/>
      <c r="AH4" s="54"/>
      <c r="AI4" s="54"/>
      <c r="AJ4" s="54"/>
    </row>
    <row r="5" spans="1:38" s="53" customFormat="1" ht="9.75" customHeight="1" x14ac:dyDescent="0.2">
      <c r="A5" s="57"/>
      <c r="B5" s="55"/>
      <c r="C5" s="184"/>
      <c r="D5" s="184"/>
      <c r="E5" s="109"/>
      <c r="F5" s="56"/>
      <c r="G5" s="56"/>
      <c r="H5" s="56"/>
      <c r="I5" s="56"/>
      <c r="J5" s="55"/>
      <c r="L5" s="56"/>
      <c r="M5" s="56"/>
      <c r="N5" s="56"/>
      <c r="O5" s="56"/>
      <c r="P5" s="55"/>
      <c r="AF5" s="54"/>
      <c r="AG5" s="54"/>
      <c r="AH5" s="54"/>
      <c r="AI5" s="54"/>
      <c r="AJ5" s="54"/>
    </row>
    <row r="6" spans="1:38" s="53" customFormat="1" ht="30" x14ac:dyDescent="0.2">
      <c r="A6" s="13" t="s">
        <v>145</v>
      </c>
      <c r="B6" s="430" t="str">
        <f>+IF('2 CONTEXTO E IDENTIFICACIÓN'!$B$6="","",'2 CONTEXTO E IDENTIFICACIÓN'!$B$6)</f>
        <v>FOMVIVIENDA</v>
      </c>
      <c r="C6" s="431"/>
      <c r="D6" s="431"/>
      <c r="E6" s="431"/>
      <c r="F6" s="431"/>
      <c r="G6" s="431"/>
      <c r="AF6" s="54"/>
      <c r="AG6" s="54"/>
      <c r="AH6" s="54"/>
      <c r="AI6" s="54"/>
      <c r="AJ6" s="54"/>
    </row>
    <row r="7" spans="1:38" s="53" customFormat="1" ht="15" thickBot="1" x14ac:dyDescent="0.25">
      <c r="A7" s="52"/>
      <c r="B7" s="52"/>
      <c r="C7" s="52"/>
      <c r="D7" s="52"/>
      <c r="E7" s="52"/>
      <c r="F7" s="110"/>
      <c r="AF7" s="54"/>
      <c r="AG7" s="54"/>
      <c r="AH7" s="54"/>
      <c r="AI7" s="54"/>
      <c r="AJ7" s="54"/>
    </row>
    <row r="8" spans="1:38" s="53" customFormat="1" ht="13.5" thickBot="1" x14ac:dyDescent="0.25">
      <c r="D8" s="55"/>
      <c r="E8" s="40"/>
      <c r="F8" s="110"/>
      <c r="I8" s="384" t="s">
        <v>21</v>
      </c>
      <c r="J8" s="385"/>
      <c r="K8" s="385"/>
      <c r="L8" s="385"/>
      <c r="M8" s="385"/>
      <c r="N8" s="385"/>
      <c r="O8" s="386"/>
      <c r="R8" s="58"/>
      <c r="S8" s="59"/>
      <c r="T8" s="380" t="s">
        <v>78</v>
      </c>
      <c r="U8" s="380"/>
      <c r="V8" s="380"/>
      <c r="W8" s="380"/>
      <c r="X8" s="381"/>
      <c r="AF8" s="54"/>
      <c r="AG8" s="54"/>
      <c r="AH8" s="54"/>
      <c r="AI8" s="54"/>
      <c r="AJ8" s="54"/>
    </row>
    <row r="9" spans="1:38" x14ac:dyDescent="0.25">
      <c r="A9" s="111"/>
      <c r="B9" s="111"/>
      <c r="C9" s="62"/>
      <c r="D9" s="111"/>
      <c r="E9" s="390" t="s">
        <v>108</v>
      </c>
      <c r="F9" s="390"/>
      <c r="G9" s="390"/>
      <c r="H9" s="62"/>
      <c r="I9" s="63"/>
      <c r="J9" s="64"/>
      <c r="K9" s="380" t="s">
        <v>78</v>
      </c>
      <c r="L9" s="380"/>
      <c r="M9" s="380"/>
      <c r="N9" s="380"/>
      <c r="O9" s="381"/>
      <c r="P9" s="62"/>
      <c r="R9" s="66"/>
      <c r="T9" s="67">
        <v>0.2</v>
      </c>
      <c r="U9" s="67">
        <v>0.4</v>
      </c>
      <c r="V9" s="67">
        <v>0.6</v>
      </c>
      <c r="W9" s="67">
        <v>0.8</v>
      </c>
      <c r="X9" s="68">
        <v>1</v>
      </c>
      <c r="Y9" s="69"/>
      <c r="Z9" s="69"/>
      <c r="AA9" s="69"/>
      <c r="AB9" s="69"/>
      <c r="AC9" s="69"/>
      <c r="AD9" s="69"/>
      <c r="AE9" s="69"/>
    </row>
    <row r="10" spans="1:38" ht="39.950000000000003" customHeight="1" x14ac:dyDescent="0.2">
      <c r="A10" s="73" t="s">
        <v>185</v>
      </c>
      <c r="B10" s="73" t="s">
        <v>1</v>
      </c>
      <c r="C10" s="73" t="s">
        <v>9</v>
      </c>
      <c r="D10" s="73" t="s">
        <v>9</v>
      </c>
      <c r="E10" s="73" t="s">
        <v>45</v>
      </c>
      <c r="F10" s="73" t="s">
        <v>78</v>
      </c>
      <c r="G10" s="73" t="s">
        <v>193</v>
      </c>
      <c r="H10" s="62"/>
      <c r="I10" s="66"/>
      <c r="J10" s="75"/>
      <c r="K10" s="76" t="s">
        <v>56</v>
      </c>
      <c r="L10" s="76" t="s">
        <v>7</v>
      </c>
      <c r="M10" s="76" t="s">
        <v>5</v>
      </c>
      <c r="N10" s="76" t="s">
        <v>6</v>
      </c>
      <c r="O10" s="77" t="s">
        <v>64</v>
      </c>
      <c r="P10" s="62"/>
      <c r="R10" s="66"/>
      <c r="S10" s="78"/>
      <c r="T10" s="79" t="s">
        <v>56</v>
      </c>
      <c r="U10" s="79" t="s">
        <v>7</v>
      </c>
      <c r="V10" s="79" t="s">
        <v>5</v>
      </c>
      <c r="W10" s="79" t="s">
        <v>6</v>
      </c>
      <c r="X10" s="80" t="s">
        <v>64</v>
      </c>
      <c r="AA10" s="69"/>
      <c r="AB10" s="69"/>
      <c r="AC10" s="81"/>
      <c r="AD10" s="81"/>
      <c r="AE10" s="81"/>
      <c r="AF10" s="81"/>
      <c r="AG10" s="81"/>
      <c r="AH10" s="81"/>
      <c r="AI10" s="81"/>
      <c r="AJ10" s="81"/>
      <c r="AK10" s="81"/>
      <c r="AL10" s="81"/>
    </row>
    <row r="11" spans="1:38" ht="48" customHeight="1" x14ac:dyDescent="0.2">
      <c r="A11" s="82" t="str">
        <f>'2 CONTEXTO E IDENTIFICACIÓN'!A11</f>
        <v>R1</v>
      </c>
      <c r="B11" s="83" t="str">
        <f>+'2 CONTEXTO E IDENTIFICACIÓN'!E11</f>
        <v>Perdida economica, degaste operativo y poca credibilidad en la entidad  Por falta de verificacion de condiciones legales del predio Debido a la falta de claridad de las actividades a realizar previas a la formulacion de un proyecto</v>
      </c>
      <c r="C11" s="112">
        <f>+'[3]5 VALORACIÓN DEL CONTROL'!S14</f>
        <v>7.7759999999999996E-2</v>
      </c>
      <c r="D11" s="84">
        <f>+'[3]5 VALORACIÓN DEL CONTROL'!T14</f>
        <v>0.8</v>
      </c>
      <c r="E11" s="113" t="str">
        <f>+IF(C11=0,"",IF(C11&lt;=$R$15,$S$15,IF(C11&lt;=$R$14,$S$14,IF(C11&lt;=$R$13,$S$13,IF(C11&lt;=$R$12,$S$12,IF(C11&lt;=$R$11,$S$11,""))))))</f>
        <v>Muy Baja</v>
      </c>
      <c r="F11" s="113" t="str">
        <f>+IF(D11=0,"",IF(D11&lt;=$T$9,$T$10,IF(D11&lt;=$U$9,$U$10,IF(D11&lt;=$V$9,$V$10,IF(D11&lt;=$W$9,$W$10,IF(D11&lt;=$X$9,$X$10,""))))))</f>
        <v>Mayor</v>
      </c>
      <c r="G11" s="83" t="str">
        <f>+IF(E11=$S$11,IF(F11=$T$10,$T$11,IF(F11=$U$10,$U$11,IF(F11=$V$10,$V$11,IF(F11=$W$10,$W$11,IF(F11=$X$10,$X$11))))),IF(E11=$S$12,IF(F11=$T$10,$T$12,IF(F11=$U$10,$U$12,IF(F11=$V$10,$V$12,IF(F11=$W$10,$W$12,IF(F11=$X$10,$X$12))))),IF(E11=$S$13,IF(F11=$T$10,$T$13,IF(F11=$U$10,$U$13,IF(F11=$V$10,$V$13,IF(F11=$W$10,$W$13,IF(F11=$X$10,$X$13))))),IF(E11=$S$14,IF(F11=$T$10,$T$14,IF(F11=$U$10,$U$14,IF(F11=$V$10,$V$14,IF(F11=$W$10,$W$14,IF(F11=$X$10,$X$14))))),IF(E11=$S$15,IF(F11=$T$10,$T$15,IF(F11=$U$10,$U$15,IF(F11=$V$10,$V$15,IF(F11=$W$10,$W$15,IF(F11=$X$10,$X$15))))),"")))))</f>
        <v>Alto</v>
      </c>
      <c r="H11" s="85"/>
      <c r="I11" s="382" t="s">
        <v>45</v>
      </c>
      <c r="J11" s="76" t="s">
        <v>53</v>
      </c>
      <c r="K11" s="86" t="str">
        <f>+IF(AND(E11=$S$11,F11=$T$10),A11,"")&amp;" "&amp;IF(AND(E12=$S$11,F12=$T$10),A12,"")&amp;" "&amp;IF(AND(E13=$S$11,F13=$T$10),A13,"")&amp;" "&amp;IF(AND(E14=$S$11,F14=$T$10),A14,"")&amp;" "&amp;IF(AND(E15=$S$11,F15=$T$10),A15,"")&amp;" "&amp;IF(AND(E16=$S$11,F16=$T$10),A16,"")&amp;" "&amp;IF(AND(E17=$S$11,F17=$T$10),A17,"")&amp;" "&amp;IF(AND(E18=$S$11,F18=$T$10),A18,"")&amp;" "&amp;IF(AND(E19=$S$11,F19=$T$10),A19,"")&amp;" "&amp;IF(AND(E20=$S$11,F20=$T$10),A20,"")&amp;" "&amp;IF(AND(E21=$S$11,F21=$T$10),A21,"")&amp;" "&amp;IF(AND(E22=$S$11,F22=$T$10),A22,"")&amp;" "&amp;IF(AND(E23=$S$11,F23=$T$10),A23,"")&amp;" "&amp;IF(AND(E24=$S$11,F24=$T$10),A24,"")&amp;" "&amp;IF(AND(E25=$S$11,F25=$T$10),A25,"")&amp;" "&amp;IF(AND(E26=$S$11,F26=$T$10),A26,"")&amp;" "&amp;IF(AND(E27=$S$11,F27=$T$10),A27,"")&amp;" "&amp;IF(AND(E28=$S$11,F28=$T$10),A28,"")&amp;" "&amp;IF(AND(E29=$S$11,F29=$T$10),A29,"")&amp;" "&amp;IF(AND(E30=$S$11,F30=$T$10),A30,"")</f>
        <v xml:space="preserve">                   </v>
      </c>
      <c r="L11" s="86" t="str">
        <f>+IF(AND(E11=$S$11,F11=$U$10),A11,"")&amp;" "&amp;IF(AND(E12=$S$11,F12=$U$10),A12,"")&amp;" "&amp;IF(AND(E13=$S$11,F13=$U$10),A13,"")&amp;" "&amp;IF(AND(E14=$S$11,F14=$U$10),A14,"")&amp;" "&amp;IF(AND(E15=$S$11,F15=$U$10),A15,"")&amp;" "&amp;IF(AND(E16=$S$11,F16=$U$10),A16,"")&amp;" "&amp;IF(AND(E17=$S$11,F17=$U$10),A17,"")&amp;" "&amp;IF(AND(E18=$S$11,F18=$U$10),A18,"")&amp;" "&amp;IF(AND(E19=$S$11,F19=$U$10),A19,"")&amp;" "&amp;IF(AND(E20=$S$11,F20=$U$10),A20,"")&amp;" "&amp;IF(AND(E21=$S$11,F21=$U$10),A21,"")&amp;" "&amp;IF(AND(E22=$S$11,F22=$U$10),A22,"")&amp;" "&amp;IF(AND(E23=$S$11,F23=$U$10),A23,"")&amp;" "&amp;IF(AND(E24=$S$11,F24=$U$10),A24,"")&amp;" "&amp;IF(AND(E25=$S$11,F25=$U$10),A25,"")&amp;" "&amp;IF(AND(E26=$S$11,F26=$U$10),A26,"")&amp;" "&amp;IF(AND(E27=$S$11,F27=$U$10),A27,"")&amp;" "&amp;IF(AND(E28=$S$11,F28=$U$10),A28,"")&amp;" "&amp;IF(AND(E29=$S$11,F29=$U$10),A29,"")&amp;" "&amp;IF(AND(E30=$S$11,F30=$U$10),A30,"")</f>
        <v xml:space="preserve">                   </v>
      </c>
      <c r="M11" s="86" t="str">
        <f>+IF(AND(E11=$S$11,F11=$V$10),A11,"")&amp;" "&amp;IF(AND(E12=$S$11,F12=$V$10),A12,"")&amp;" "&amp;IF(AND(E13=$S$11,F13=$V$10),A13,"")&amp;" "&amp;IF(AND(E14=$S$11,F14=$V$10),A14,"")&amp;" "&amp;IF(AND(E15=$S$11,F15=$V$10),A15,"")&amp;" "&amp;IF(AND(E16=$S$11,F16=$V$10),A16,"")&amp;" "&amp;IF(AND(E17=$S$11,F17=$V$10),A17,"")&amp;" "&amp;IF(AND(E18=$S$11,F18=$V$10),A18,"")&amp;" "&amp;IF(AND(E19=$S$11,F19=$V$10),A19,"")&amp;" "&amp;IF(AND(E20=$S$11,F20=$V$10),A20,"")&amp;" "&amp;IF(AND(E21=$S$11,F21=$V$10),A21,"")&amp;" "&amp;IF(AND(E22=$S$11,F22=$V$10),A22,"")&amp;" "&amp;IF(AND(E23=$S$11,F23=$V$10),A23,"")&amp;" "&amp;IF(AND(E24=$S$11,F24=$V$10),A24,"")&amp;" "&amp;IF(AND(E25=$S$11,F25=$V$10),A25,"")&amp;" "&amp;IF(AND(E26=$S$11,F26=$V$10),A26,"")&amp;" "&amp;IF(AND(E27=$S$11,F27=$V$10),A27,"")&amp;" "&amp;IF(AND(E28=$S$11,F28=$V$10),A28,"")&amp;" "&amp;IF(AND(E29=$S$11,F29=$V$10),A29,"")&amp;" "&amp;IF(AND(E30=$S$11,F30=$V$10),A30,"")</f>
        <v xml:space="preserve">                   </v>
      </c>
      <c r="N11" s="86" t="str">
        <f>+IF(AND(E11=$S$11,F11=$W$10),A11,"")&amp;" "&amp;IF(AND(E12=$S$11,F12=$W$10),A12,"")&amp;" "&amp;IF(AND(E13=$S$11,F13=$W$10),A13,"")&amp;" "&amp;IF(AND(E14=$S$11,F14=$W$10),A14,"")&amp;" "&amp;IF(AND(E15=$S$11,F15=$W$10),A15,"")&amp;" "&amp;IF(AND(E16=$S$11,F16=$W$10),A16,"")&amp;" "&amp;IF(AND(E17=$S$11,F17=$W$10),A17,"")&amp;" "&amp;IF(AND(E18=$S$11,F18=$W$10),A18,"")&amp;" "&amp;IF(AND(E19=$S$11,F19=$W$10),A19,"")&amp;" "&amp;IF(AND(E20=$S$11,F20=$W$10),A20,"")&amp;" "&amp;IF(AND(E21=$S$11,F21=$W$10),A21,"")&amp;" "&amp;IF(AND(E22=$S$11,F22=$W$10),A22,"")&amp;" "&amp;IF(AND(E23=$S$11,F23=$W$10),A23,"")&amp;" "&amp;IF(AND(E24=$S$11,F24=$W$10),A24,"")&amp;" "&amp;IF(AND(E25=$S$11,F25=$W$10),A25,"")&amp;" "&amp;IF(AND(E26=$S$11,F26=$W$10),A26,"")&amp;" "&amp;IF(AND(E27=$S$11,F27=$W$10),A27,"")&amp;" "&amp;IF(AND(E28=$S$11,F28=$W$10),A28,"")&amp;" "&amp;IF(AND(E29=$S$11,F29=$W$10),A29,"")&amp;" "&amp;IF(AND(E30=$S$11,F30=$W$10),A30,"")</f>
        <v xml:space="preserve">                   </v>
      </c>
      <c r="O11" s="87" t="str">
        <f>+IF(AND(E11=$S$11,F11=$X$10),A11,"")&amp;" "&amp;IF(AND(E12=$S$11,F12=$X$10),A12,"")&amp;" "&amp;IF(AND(E13=$S$11,F13=$X$10),A13,"")&amp;" "&amp;IF(AND(E14=$S$11,F14=$X$10),A14,"")&amp;" "&amp;IF(AND(E15=$S$11,F15=$X$10),A15,"")&amp;" "&amp;IF(AND(E16=$S$11,F16=$X$10),A16,"")&amp;" "&amp;IF(AND(E17=$S$11,F17=$X$10),A17,"")&amp;" "&amp;IF(AND(E18=$S$11,F18=$X$10),A18,"")&amp;" "&amp;IF(AND(E19=$S$11,F19=$X$10),A19,"")&amp;" "&amp;IF(AND(E20=$S$11,F20=$X$10),A20,"")&amp;" "&amp;IF(AND(E21=$S$11,F21=$X$10),A21,"")&amp;" "&amp;IF(AND(E22=$S$11,F22=$X$10),A22,"")&amp;" "&amp;IF(AND(E23=$S$11,F23=$X$10),A23,"")&amp;" "&amp;IF(AND(E24=$S$11,F24=$X$10),A24,"")&amp;" "&amp;IF(AND(E25=$S$11,F25=$X$10),A25,"")&amp;" "&amp;IF(AND(E26=$S$11,F26=$X$10),A26,"")&amp;" "&amp;IF(AND(E27=$S$11,F27=$X$10),A27,"")&amp;" "&amp;IF(AND(E28=$S$11,F28=$X$10),A28,"")&amp;" "&amp;IF(AND(E29=$S$11,F29=$X$10),A29,"")&amp;" "&amp;IF(AND(E30=$S$11,F30=$X$10),A30,"")</f>
        <v xml:space="preserve">                   </v>
      </c>
      <c r="P11" s="85"/>
      <c r="Q11" s="429" t="s">
        <v>45</v>
      </c>
      <c r="R11" s="88">
        <v>1</v>
      </c>
      <c r="S11" s="79" t="s">
        <v>53</v>
      </c>
      <c r="T11" s="86" t="s">
        <v>76</v>
      </c>
      <c r="U11" s="86" t="s">
        <v>76</v>
      </c>
      <c r="V11" s="86" t="s">
        <v>76</v>
      </c>
      <c r="W11" s="86" t="s">
        <v>76</v>
      </c>
      <c r="X11" s="87" t="s">
        <v>75</v>
      </c>
      <c r="AA11" s="69"/>
      <c r="AB11" s="69"/>
      <c r="AC11" s="81"/>
      <c r="AD11" s="81"/>
      <c r="AE11" s="81"/>
      <c r="AF11" s="89"/>
      <c r="AG11" s="89"/>
      <c r="AH11" s="89"/>
      <c r="AI11" s="89"/>
      <c r="AJ11" s="89"/>
      <c r="AK11" s="81"/>
      <c r="AL11" s="81"/>
    </row>
    <row r="12" spans="1:38" ht="48" customHeight="1" x14ac:dyDescent="0.2">
      <c r="A12" s="82" t="str">
        <f>'2 CONTEXTO E IDENTIFICACIÓN'!A12</f>
        <v>R2</v>
      </c>
      <c r="B12" s="83" t="str">
        <f>+'2 CONTEXTO E IDENTIFICACIÓN'!E12</f>
        <v xml:space="preserve">Incumplimiento de las obligaciones, retraso en la entrega de los  proyectos.  Por Ausencia de  Planificación de las Obras. Debido a la falta de  credibilidad y transparencia en los procesos de la entidad </v>
      </c>
      <c r="C12" s="112">
        <f>+'[3]5 VALORACIÓN DEL CONTROL'!S15</f>
        <v>0.36</v>
      </c>
      <c r="D12" s="84">
        <f>+'[3]5 VALORACIÓN DEL CONTROL'!T15</f>
        <v>0.8</v>
      </c>
      <c r="E12" s="113" t="str">
        <f>+IF(C12=0,"",IF(C12&lt;=$R$15,$S$15,IF(C12&lt;=$R$14,$S$14,IF(C12&lt;=$R$13,$S$13,IF(C12&lt;=$R$12,$S$12,IF(C12&lt;=$R$11,$S$11,""))))))</f>
        <v>Baja</v>
      </c>
      <c r="F12" s="113" t="str">
        <f>+IF(D12=0,"",IF(D12&lt;=$T$9,$T$10,IF(D12&lt;=$U$9,$U$10,IF(D12&lt;=$V$9,$V$10,IF(D12&lt;=$W$9,$W$10,IF(D12&lt;=$X$9,$X$10,""))))))</f>
        <v>Mayor</v>
      </c>
      <c r="G12" s="83" t="str">
        <f>+IF(E12=$S$11,IF(F12=$T$10,$T$11,IF(F12=$U$10,$U$11,IF(F12=$V$10,$V$11,IF(F12=$W$10,$W$11,IF(F12=$X$10,$X$11))))),IF(E12=$S$12,IF(F12=$T$10,$T$12,IF(F12=$U$10,$U$12,IF(F12=$V$10,$V$12,IF(F12=$W$10,$W$12,IF(F12=$X$10,$X$12))))),IF(E12=$S$13,IF(F12=$T$10,$T$13,IF(F12=$U$10,$U$13,IF(F12=$V$10,$V$13,IF(F12=$W$10,$W$13,IF(F12=$X$10,$X$13))))),IF(E12=$S$14,IF(F12=$T$10,$T$14,IF(F12=$U$10,$U$14,IF(F12=$V$10,$V$14,IF(F12=$W$10,$W$14,IF(F12=$X$10,$X$14))))),IF(E12=$S$15,IF(F12=$T$10,$T$15,IF(F12=$U$10,$U$15,IF(F12=$V$10,$V$15,IF(F12=$W$10,$W$15,IF(F12=$X$10,$X$15))))),"")))))</f>
        <v>Alto</v>
      </c>
      <c r="H12" s="85"/>
      <c r="I12" s="382"/>
      <c r="J12" s="76" t="s">
        <v>52</v>
      </c>
      <c r="K12" s="90" t="str">
        <f>+IF(AND(E11=$S$12,F11=$T$10),A11,"")&amp;" "&amp;IF(AND(E12=$S$12,F12=$T$10),A12,"")&amp;" "&amp;IF(AND(E13=$S$12,F13=$T$10),A13,"")&amp;" "&amp;IF(AND(E14=$S$12,F14=$T$10),A14,"")&amp;" "&amp;IF(AND(E15=$S$12,F15=$T$10),A15,"")&amp;" "&amp;IF(AND(E16=$S$12,F16=$T$10),A16,"")&amp;" "&amp;IF(AND(E17=$S$12,F17=$T$10),A17,"")&amp;" "&amp;IF(AND(E18=$S$12,F18=$T$10),A18,"")&amp;" "&amp;IF(AND(E19=$S$12,F19=$T$10),A19,"")&amp;" "&amp;IF(AND(E20=$S$12,F20=$T$10),A20,"")&amp;" "&amp;IF(AND(E21=$S$12,F21=$T$10),A21,"")&amp;" "&amp;IF(AND(E22=$S$12,F22=$T$10),A22,"")&amp;" "&amp;IF(AND(E23=$S$12,F23=$T$10),A23,"")&amp;" "&amp;IF(AND(E24=$S$12,F24=$T$10),A24,"")&amp;" "&amp;IF(AND(E25=$S$12,F25=$T$10),A25,"")&amp;" "&amp;IF(AND(E26=$S$12,F26=$T$10),A26,"")&amp;" "&amp;IF(AND(E27=$S$12,F27=$T$10),A27,"")&amp;" "&amp;IF(AND(E28=$S$12,F28=$T$10),A28,"")&amp;" "&amp;IF(AND(E29=$S$12,F29=$T$10),A29,"")&amp;" "&amp;IF(AND(E30=$S$12,F30=$T$10),A30,"")</f>
        <v xml:space="preserve">                   </v>
      </c>
      <c r="L12" s="90" t="str">
        <f>+IF(AND(E11=$S$12,F11=$U$10),A11,"")&amp;" "&amp;IF(AND(E12=$S$12,F12=$U$10),A12,"")&amp;" "&amp;IF(AND(E13=$S$12,F13=$U$10),A13,"")&amp;" "&amp;IF(AND(E14=$S$12,F14=$U$10),A14,"")&amp;" "&amp;IF(AND(E15=$S$12,F15=$U$10),A15,"")&amp;" "&amp;IF(AND(E16=$S$12,F16=$U$10),A16,"")&amp;" "&amp;IF(AND(E17=$S$12,F17=$U$10),A17,"")&amp;" "&amp;IF(AND(E18=$S$12,F18=$U$10),A18,"")&amp;" "&amp;IF(AND(E19=$S$12,F19=$U$10),A19,"")&amp;" "&amp;IF(AND(E20=$S$12,F20=$U$10),A20,"")&amp;" "&amp;IF(AND(E21=$S$12,F21=$U$10),A21,"")&amp;" "&amp;IF(AND(E22=$S$12,F22=$U$10),A22,"")&amp;" "&amp;IF(AND(E23=$S$12,F23=$U$10),A23,"")&amp;" "&amp;IF(AND(E24=$S$12,F24=$U$10),A24,"")&amp;" "&amp;IF(AND(E25=$S$12,F25=$U$10),A25,"")&amp;" "&amp;IF(AND(E26=$S$12,F26=$U$10),A26,"")&amp;" "&amp;IF(AND(E27=$S$12,F27=$U$10),A27,"")&amp;" "&amp;IF(AND(E28=$S$12,F28=$U$10),A28,"")&amp;" "&amp;IF(AND(E29=$S$12,F29=$U$10),A29,"")&amp;" "&amp;IF(AND(E30=$S$12,F30=$U$10),A30,"")</f>
        <v xml:space="preserve">                   </v>
      </c>
      <c r="M12" s="86" t="str">
        <f>+IF(AND(E11=$S$12,F11=$V$10),A11,"")&amp;" "&amp;IF(AND(E12=$S$12,F12=$V$10),A12,"")&amp;" "&amp;IF(AND(E13=$S$12,F13=$V$10),A13,"")&amp;" "&amp;IF(AND(E14=$S$12,F14=$V$10),A14,"")&amp;" "&amp;IF(AND(E15=$S$12,F15=$V$10),A15,"")&amp;" "&amp;IF(AND(E16=$S$12,F16=$V$10),A16,"")&amp;" "&amp;IF(AND(E17=$S$12,F17=$V$10),A17,"")&amp;" "&amp;IF(AND(E18=$S$12,F18=$V$10),A18,"")&amp;" "&amp;IF(AND(E19=$S$12,F19=$V$10),A19,"")&amp;" "&amp;IF(AND(E20=$S$12,F20=$V$10),A20,"")&amp;" "&amp;IF(AND(E21=$S$12,F21=$V$10),A21,"")&amp;" "&amp;IF(AND(E22=$S$12,F22=$V$10),A22,"")&amp;" "&amp;IF(AND(E23=$S$12,F23=$V$10),A23,"")&amp;" "&amp;IF(AND(E24=$S$12,F24=$V$10),A24,"")&amp;" "&amp;IF(AND(E25=$S$12,F25=$V$10),A25,"")&amp;" "&amp;IF(AND(E26=$S$12,F26=$V$10),A26,"")&amp;" "&amp;IF(AND(E27=$S$12,F27=$V$10),A27,"")&amp;" "&amp;IF(AND(E28=$S$12,F28=$V$10),A28,"")&amp;" "&amp;IF(AND(E29=$S$12,F29=$V$10),A29,"")&amp;" "&amp;IF(AND(E30=$S$12,F30=$V$10),A30,"")</f>
        <v xml:space="preserve">                   </v>
      </c>
      <c r="N12" s="86" t="str">
        <f>+IF(AND(E11=$S$12,F11=$W$10),A11,"")&amp;" "&amp;IF(AND(E12=$S$12,F12=$W$10),A12,"")&amp;" "&amp;IF(AND(E13=$S$12,F13=$W$10),A13,"")&amp;" "&amp;IF(AND(E14=$S$12,F14=$W$10),A14,"")&amp;" "&amp;IF(AND(E15=$S$12,F15=$W$10),A15,"")&amp;" "&amp;IF(AND(E16=$S$12,F16=$W$10),A16,"")&amp;" "&amp;IF(AND(E17=$S$12,F17=$W$10),A17,"")&amp;" "&amp;IF(AND(E18=$S$12,F18=$W$10),A18,"")&amp;" "&amp;IF(AND(E19=$S$12,F19=$W$10),A19,"")&amp;" "&amp;IF(AND(E20=$S$12,F20=$W$10),A20,"")&amp;" "&amp;IF(AND(E21=$S$12,F21=$W$10),A21,"")&amp;" "&amp;IF(AND(E22=$S$12,F22=$W$10),A22,"")&amp;" "&amp;IF(AND(E23=$S$12,F23=$W$10),A23,"")&amp;" "&amp;IF(AND(E24=$S$12,F24=$W$10),A24,"")&amp;" "&amp;IF(AND(E25=$S$12,F25=$W$10),A25,"")&amp;" "&amp;IF(AND(E26=$S$12,F26=$W$10),A26,"")&amp;" "&amp;IF(AND(E27=$S$12,F27=$W$10),A27,"")&amp;" "&amp;IF(AND(E28=$S$12,F28=$W$10),A28,"")&amp;" "&amp;IF(AND(E29=$S$12,F29=$W$10),A29,"")&amp;" "&amp;IF(AND(E30=$S$12,F30=$W$10),A30,"")</f>
        <v xml:space="preserve">                   </v>
      </c>
      <c r="O12" s="87" t="str">
        <f>+IF(AND(E11=$S$12,F11=$X$10),A11,"")&amp;" "&amp;IF(AND(E12=$S$12,F12=$X$10),A12,"")&amp;" "&amp;IF(AND(E13=$S$12,F13=$X$10),A13,"")&amp;" "&amp;IF(AND(E14=$S$12,F14=$X$10),A14,"")&amp;" "&amp;IF(AND(E15=$S$12,F15=$X$10),A15,"")&amp;" "&amp;IF(AND(E16=$S$12,F16=$X$10),A16,"")&amp;" "&amp;IF(AND(E17=$S$12,F17=$X$10),A17,"")&amp;" "&amp;IF(AND(E18=$S$12,F18=$X$10),A18,"")&amp;" "&amp;IF(AND(E19=$S$12,F19=$X$10),A19,"")&amp;" "&amp;IF(AND(E20=$S$12,F20=$X$10),A20,"")&amp;" "&amp;IF(AND(E21=$S$12,F21=$X$10),A21,"")&amp;" "&amp;IF(AND(E22=$S$12,F22=$X$10),A22,"")&amp;" "&amp;IF(AND(E23=$S$12,F23=$X$10),A23,"")&amp;" "&amp;IF(AND(E24=$S$12,F24=$X$10),A24,"")&amp;" "&amp;IF(AND(E25=$S$12,F25=$X$10),A25,"")&amp;" "&amp;IF(AND(E26=$S$12,F26=$X$10),A26,"")&amp;" "&amp;IF(AND(E27=$S$12,F27=$X$10),A27,"")&amp;" "&amp;IF(AND(E28=$S$12,F28=$X$10),A28,"")&amp;" "&amp;IF(AND(E29=$S$12,F29=$X$10),A29,"")&amp;" "&amp;IF(AND(E30=$S$12,F30=$X$10),A30,"")</f>
        <v xml:space="preserve">                   </v>
      </c>
      <c r="P12" s="85"/>
      <c r="Q12" s="429"/>
      <c r="R12" s="88">
        <v>0.8</v>
      </c>
      <c r="S12" s="79" t="s">
        <v>52</v>
      </c>
      <c r="T12" s="90" t="s">
        <v>5</v>
      </c>
      <c r="U12" s="90" t="s">
        <v>5</v>
      </c>
      <c r="V12" s="86" t="s">
        <v>76</v>
      </c>
      <c r="W12" s="86" t="s">
        <v>76</v>
      </c>
      <c r="X12" s="87" t="s">
        <v>75</v>
      </c>
      <c r="AA12" s="69"/>
      <c r="AB12" s="69"/>
      <c r="AC12" s="81"/>
      <c r="AD12" s="91"/>
      <c r="AE12" s="92"/>
      <c r="AF12" s="89"/>
      <c r="AG12" s="89"/>
      <c r="AH12" s="89"/>
      <c r="AI12" s="89"/>
      <c r="AJ12" s="89"/>
      <c r="AK12" s="81"/>
      <c r="AL12" s="81"/>
    </row>
    <row r="13" spans="1:38" ht="48" customHeight="1" x14ac:dyDescent="0.2">
      <c r="A13" s="82" t="str">
        <f>'2 CONTEXTO E IDENTIFICACIÓN'!A13</f>
        <v>R3</v>
      </c>
      <c r="B13" s="83" t="str">
        <f>+'2 CONTEXTO E IDENTIFICACIÓN'!E13</f>
        <v>Poco control sobre los gastos  que afectan la consecución de los objetivos de entidad Por falta de analisis frente al resultado que debe garantizar  cada proceso. Debido a la ausencia de gestión financiera  orientada al logro de los resultados.</v>
      </c>
      <c r="C13" s="112">
        <v>0.36</v>
      </c>
      <c r="D13" s="84">
        <v>0.8</v>
      </c>
      <c r="E13" s="113" t="str">
        <f>+IF(C13=0,"",IF(C13&lt;=$R$15,$S$15,IF(C13&lt;=$R$14,$S$14,IF(C13&lt;=$R$13,$S$13,IF(C13&lt;=$R$12,$S$12,IF(C13&lt;=$R$11,$S$11,""))))))</f>
        <v>Baja</v>
      </c>
      <c r="F13" s="113" t="str">
        <f>+IF(D13=0,"",IF(D13&lt;=$T$9,$T$10,IF(D13&lt;=$U$9,$U$10,IF(D13&lt;=$V$9,$V$10,IF(D13&lt;=$W$9,$W$10,IF(D13&lt;=$X$9,$X$10,""))))))</f>
        <v>Mayor</v>
      </c>
      <c r="G13" s="83" t="str">
        <f>+IF(E13=$S$11,IF(F13=$T$10,$T$11,IF(F13=$U$10,$U$11,IF(F13=$V$10,$V$11,IF(F13=$W$10,$W$11,IF(F13=$X$10,$X$11))))),IF(E13=$S$12,IF(F13=$T$10,$T$12,IF(F13=$U$10,$U$12,IF(F13=$V$10,$V$12,IF(F13=$W$10,$W$12,IF(F13=$X$10,$X$12))))),IF(E13=$S$13,IF(F13=$T$10,$T$13,IF(F13=$U$10,$U$13,IF(F13=$V$10,$V$13,IF(F13=$W$10,$W$13,IF(F13=$X$10,$X$13))))),IF(E13=$S$14,IF(F13=$T$10,$T$14,IF(F13=$U$10,$U$14,IF(F13=$V$10,$V$14,IF(F13=$W$10,$W$14,IF(F13=$X$10,$X$14))))),IF(E13=$S$15,IF(F13=$T$10,$T$15,IF(F13=$U$10,$U$15,IF(F13=$V$10,$V$15,IF(F13=$W$10,$W$15,IF(F13=$X$10,$X$15))))),"")))))</f>
        <v>Alto</v>
      </c>
      <c r="H13" s="85"/>
      <c r="I13" s="382"/>
      <c r="J13" s="76" t="s">
        <v>50</v>
      </c>
      <c r="K13" s="90" t="str">
        <f>+IF(AND(E11=$S$13,F11=$T$10),A11,"")&amp;" "&amp;IF(AND(E12=$S$13,F12=$T$10),A12,"")&amp;" "&amp;IF(AND(E13=$S$13,F13=$T$10),A13,"")&amp;" "&amp;IF(AND(E14=$S$13,F14=$T$10),A14,"")&amp;" "&amp;IF(AND(E15=$S$13,F15=$T$10),A15,"")&amp;" "&amp;IF(AND(E16=$S$13,F16=$T$10),A16,"")&amp;" "&amp;IF(AND(E17=$S$13,F17=$T$10),A17,"")&amp;" "&amp;IF(AND(E18=$S$13,F18=$T$10),A18,"")&amp;" "&amp;IF(AND(E19=$S$13,F19=$T$10),A19,"")&amp;" "&amp;IF(AND(E20=$S$13,F20=$T$10),A20,"")&amp;" "&amp;IF(AND(E21=$S$13,F21=$T$10),A21,"")&amp;" "&amp;IF(AND(E22=$S$13,F22=$T$10),A22,"")&amp;" "&amp;IF(AND(E23=$S$13,F23=$T$10),A23,"")&amp;" "&amp;IF(AND(E24=$S$13,F24=$T$10),A24,"")&amp;" "&amp;IF(AND(E25=$S$13,F25=$T$10),A25,"")&amp;" "&amp;IF(AND(E26=$S$13,F26=$T$10),A26,"")&amp;" "&amp;IF(AND(E27=$S$13,F27=$T$10),A27,"")&amp;" "&amp;IF(AND(E28=$S$13,F28=$T$10),A28,"")&amp;" "&amp;IF(AND(E29=$S$13,F29=$T$10),A29,"")&amp;" "&amp;IF(AND(E30=$S$13,F30=$T$10),A30,"")</f>
        <v xml:space="preserve">                   </v>
      </c>
      <c r="L13" s="90" t="str">
        <f>+IF(AND(E11=$S$13,F11=$U$10),A11,"")&amp;" "&amp;IF(AND(E12=$S$13,F12=$U$10),A12,"")&amp;" "&amp;IF(AND(E13=$S$13,F13=$U$10),A13,"")&amp;" "&amp;IF(AND(E14=$S$13,F14=$U$10),A14,"")&amp;" "&amp;IF(AND(E15=$S$13,F15=$U$10),A15,"")&amp;" "&amp;IF(AND(E16=$S$13,F16=$U$10),A16,"")&amp;" "&amp;IF(AND(E17=$S$13,F17=$U$10),A17,"")&amp;" "&amp;IF(AND(E18=$S$13,F18=$U$10),A18,"")&amp;" "&amp;IF(AND(E19=$S$13,F19=$U$10),A19,"")&amp;" "&amp;IF(AND(E20=$S$13,F20=$U$10),A20,"")&amp;" "&amp;IF(AND(E21=$S$13,F21=$U$10),A21,"")&amp;" "&amp;IF(AND(E22=$S$13,F22=$U$10),A22,"")&amp;" "&amp;IF(AND(E23=$S$13,F23=$U$10),A23,"")&amp;" "&amp;IF(AND(E24=$S$13,F24=$U$10),A24,"")&amp;" "&amp;IF(AND(E25=$S$13,F25=$U$10),A25,"")&amp;" "&amp;IF(AND(E26=$S$13,F26=$U$10),A26,"")&amp;" "&amp;IF(AND(E27=$S$13,F27=$U$10),A27,"")&amp;" "&amp;IF(AND(E28=$S$13,F28=$U$10),A28,"")&amp;" "&amp;IF(AND(E29=$S$13,F29=$U$10),A29,"")&amp;" "&amp;IF(AND(E30=$S$13,F30=$U$10),A30,"")</f>
        <v xml:space="preserve">                   </v>
      </c>
      <c r="M13" s="90" t="str">
        <f>+IF(AND(E11=$S$13,F11=$V$10),A11,"")&amp;" "&amp;IF(AND(E12=$S$13,F12=$V$10),A12,"")&amp;" "&amp;IF(AND(E13=$S$13,F13=$V$10),A13,"")&amp;" "&amp;IF(AND(E14=$S$13,F14=$V$10),A14,"")&amp;" "&amp;IF(AND(E15=$S$13,F15=$V$10),A15,"")&amp;" "&amp;IF(AND(E16=$S$13,F16=$V$10),A16,"")&amp;" "&amp;IF(AND(E17=$S$13,F17=$V$10),A17,"")&amp;" "&amp;IF(AND(E18=$S$13,F18=$V$10),A18,"")&amp;" "&amp;IF(AND(E19=$S$13,F19=$V$10),A19,"")&amp;" "&amp;IF(AND(E20=$S$13,F20=$V$10),A20,"")&amp;" "&amp;IF(AND(E21=$S$13,F21=$V$10),A21,"")&amp;" "&amp;IF(AND(E22=$S$13,F22=$V$10),A22,"")&amp;" "&amp;IF(AND(E23=$S$13,F23=$V$10),A23,"")&amp;" "&amp;IF(AND(E24=$S$13,F24=$V$10),A24,"")&amp;" "&amp;IF(AND(E25=$S$13,F25=$V$10),A25,"")&amp;" "&amp;IF(AND(E26=$S$13,F26=$V$10),A26,"")&amp;" "&amp;IF(AND(E27=$S$13,F27=$V$10),A27,"")&amp;" "&amp;IF(AND(E28=$S$13,F28=$V$10),A28,"")&amp;" "&amp;IF(AND(E29=$S$13,F29=$V$10),A29,"")&amp;" "&amp;IF(AND(E30=$S$13,F30=$V$10),A30,"")</f>
        <v xml:space="preserve">                   </v>
      </c>
      <c r="N13" s="86" t="str">
        <f>+IF(AND(E11=$S$13,F11=$W$10),A11,"")&amp;" "&amp;IF(AND(E12=$S$13,F12=$W$10),A12,"")&amp;" "&amp;IF(AND(E13=$S$13,F13=$W$10),A13,"")&amp;" "&amp;IF(AND(E14=$S$13,F14=$W$10),A14,"")&amp;" "&amp;IF(AND(E15=$S$13,F15=$W$10),A15,"")&amp;" "&amp;IF(AND(E16=$S$13,F16=$W$10),A16,"")&amp;" "&amp;IF(AND(E17=$S$13,F17=$W$10),A17,"")&amp;" "&amp;IF(AND(E18=$S$13,F18=$W$10),A18,"")&amp;" "&amp;IF(AND(E19=$S$13,F19=$W$10),A19,"")&amp;" "&amp;IF(AND(E20=$S$13,F20=$W$10),A20,"")&amp;" "&amp;IF(AND(E21=$S$13,F21=$W$10),A21,"")&amp;" "&amp;IF(AND(E22=$S$13,F22=$W$10),A22,"")&amp;" "&amp;IF(AND(E23=$S$13,F23=$W$10),A23,"")&amp;" "&amp;IF(AND(E24=$S$13,F24=$W$10),A24,"")&amp;" "&amp;IF(AND(E25=$S$13,F25=$W$10),A25,"")&amp;" "&amp;IF(AND(E26=$S$13,F26=$W$10),A26,"")&amp;" "&amp;IF(AND(E27=$S$13,F27=$W$10),A27,"")&amp;" "&amp;IF(AND(E28=$S$13,F28=$W$10),A28,"")&amp;" "&amp;IF(AND(E29=$S$13,F29=$W$10),A29,"")&amp;" "&amp;IF(AND(E30=$S$13,F30=$W$10),A30,"")</f>
        <v xml:space="preserve">                   </v>
      </c>
      <c r="O13" s="87" t="str">
        <f>+IF(AND(E11=$S$13,F11=$X$10),A11,"")&amp;" "&amp;IF(AND(E12=$S$13,F12=$X$10),A12,"")&amp;" "&amp;IF(AND(E13=$S$13,F13=$X$10),A13,"")&amp;" "&amp;IF(AND(E14=$S$13,F14=$X$10),A14,"")&amp;" "&amp;IF(AND(E15=$S$13,F15=$X$10),A15,"")&amp;" "&amp;IF(AND(E16=$S$13,F16=$X$10),A16,"")&amp;" "&amp;IF(AND(E17=$S$13,F17=$X$10),A17,"")&amp;" "&amp;IF(AND(E18=$S$13,F18=$X$10),A18,"")&amp;" "&amp;IF(AND(E19=$S$13,F19=$X$10),A19,"")&amp;" "&amp;IF(AND(E20=$S$13,F20=$X$10),A20,"")&amp;" "&amp;IF(AND(E21=$S$13,F21=$X$10),A21,"")&amp;" "&amp;IF(AND(E22=$S$13,F22=$X$10),A22,"")&amp;" "&amp;IF(AND(E23=$S$13,F23=$X$10),A23,"")&amp;" "&amp;IF(AND(E24=$S$13,F24=$X$10),A24,"")&amp;" "&amp;IF(AND(E25=$S$13,F25=$X$10),A25,"")&amp;" "&amp;IF(AND(E26=$S$13,F26=$X$10),A26,"")&amp;" "&amp;IF(AND(E27=$S$13,F27=$X$10),A27,"")&amp;" "&amp;IF(AND(E28=$S$13,F28=$X$10),A28,"")&amp;" "&amp;IF(AND(E29=$S$13,F29=$X$10),A29,"")&amp;" "&amp;IF(AND(E30=$S$13,F30=$X$10),A30,"")</f>
        <v xml:space="preserve">         R10          </v>
      </c>
      <c r="P13" s="85"/>
      <c r="Q13" s="429"/>
      <c r="R13" s="88">
        <v>0.6</v>
      </c>
      <c r="S13" s="79" t="s">
        <v>50</v>
      </c>
      <c r="T13" s="90" t="s">
        <v>5</v>
      </c>
      <c r="U13" s="90" t="s">
        <v>5</v>
      </c>
      <c r="V13" s="90" t="s">
        <v>5</v>
      </c>
      <c r="W13" s="86" t="s">
        <v>76</v>
      </c>
      <c r="X13" s="87" t="s">
        <v>75</v>
      </c>
      <c r="AA13" s="69"/>
      <c r="AB13" s="69"/>
      <c r="AC13" s="81"/>
      <c r="AD13" s="91"/>
      <c r="AE13" s="92"/>
      <c r="AF13" s="89"/>
      <c r="AG13" s="89"/>
      <c r="AH13" s="89"/>
      <c r="AI13" s="89"/>
      <c r="AJ13" s="93"/>
      <c r="AK13" s="81"/>
      <c r="AL13" s="81"/>
    </row>
    <row r="14" spans="1:38" ht="48" customHeight="1" x14ac:dyDescent="0.2">
      <c r="A14" s="82" t="str">
        <f>'2 CONTEXTO E IDENTIFICACIÓN'!A14</f>
        <v>R4</v>
      </c>
      <c r="B14" s="83" t="str">
        <f>+'2 CONTEXTO E IDENTIFICACIÓN'!E14</f>
        <v xml:space="preserve">Incumplimiento en las metas de inversión por ausencia de  verificación de los recursos destinados a los fines previstos. Por falta de  seguimiento en la evaluación y ejecución del gasto. </v>
      </c>
      <c r="C14" s="112">
        <f>+'[3]5 VALORACIÓN DEL CONTROL'!S17</f>
        <v>0.13</v>
      </c>
      <c r="D14" s="84">
        <f>+'[3]5 VALORACIÓN DEL CONTROL'!T17</f>
        <v>0.8</v>
      </c>
      <c r="E14" s="113" t="str">
        <f t="shared" ref="E14:E24" si="0">+IF(C14=0,"",IF(C14&lt;=$R$15,$S$15,IF(C14&lt;=$R$14,$S$14,IF(C14&lt;=$R$13,$S$13,IF(C14&lt;=$R$12,$S$12,IF(C14&lt;=$R$11,$S$11,""))))))</f>
        <v>Muy Baja</v>
      </c>
      <c r="F14" s="113" t="str">
        <f t="shared" ref="F14:F24" si="1">+IF(D14=0,"",IF(D14&lt;=$T$9,$T$10,IF(D14&lt;=$U$9,$U$10,IF(D14&lt;=$V$9,$V$10,IF(D14&lt;=$W$9,$W$10,IF(D14&lt;=$X$9,$X$10,""))))))</f>
        <v>Mayor</v>
      </c>
      <c r="G14" s="83" t="str">
        <f t="shared" ref="G14:G24" si="2">+IF(E14=$S$11,IF(F14=$T$10,$T$11,IF(F14=$U$10,$U$11,IF(F14=$V$10,$V$11,IF(F14=$W$10,$W$11,IF(F14=$X$10,$X$11))))),IF(E14=$S$12,IF(F14=$T$10,$T$12,IF(F14=$U$10,$U$12,IF(F14=$V$10,$V$12,IF(F14=$W$10,$W$12,IF(F14=$X$10,$X$12))))),IF(E14=$S$13,IF(F14=$T$10,$T$13,IF(F14=$U$10,$U$13,IF(F14=$V$10,$V$13,IF(F14=$W$10,$W$13,IF(F14=$X$10,$X$13))))),IF(E14=$S$14,IF(F14=$T$10,$T$14,IF(F14=$U$10,$U$14,IF(F14=$V$10,$V$14,IF(F14=$W$10,$W$14,IF(F14=$X$10,$X$14))))),IF(E14=$S$15,IF(F14=$T$10,$T$15,IF(F14=$U$10,$U$15,IF(F14=$V$10,$V$15,IF(F14=$W$10,$W$15,IF(F14=$X$10,$X$15))))),"")))))</f>
        <v>Alto</v>
      </c>
      <c r="H14" s="85"/>
      <c r="I14" s="382"/>
      <c r="J14" s="76" t="s">
        <v>48</v>
      </c>
      <c r="K14" s="94" t="str">
        <f>+IF(AND(E11=$S$14,F11=$T$10),A11,"")&amp;" "&amp;IF(AND(E12=$S$14,F12=$T$10),A12,"")&amp;" "&amp;IF(AND(E13=$S$14,F13=$T$10),A13,"")&amp;" "&amp;IF(AND(E14=$S$14,F14=$T$10),A14,"")&amp;" "&amp;IF(AND(E15=$S$14,F15=$T$10),A15,"")&amp;" "&amp;IF(AND(E16=$S$14,F16=$T$10),A16,"")&amp;" "&amp;IF(AND(E17=$S$14,F17=$T$10),A17,"")&amp;" "&amp;IF(AND(E18=$S$14,F18=$T$10),A18,"")&amp;" "&amp;IF(AND(E19=$S$14,F19=$T$10),A19,"")&amp;" "&amp;IF(AND(E20=$S$14,F20=$T$10),A20,"")&amp;" "&amp;IF(AND(E21=$S$14,F21=$T$10),A21,"")&amp;" "&amp;IF(AND(E22=$S$14,F22=$T$10),A22,"")&amp;" "&amp;IF(AND(E23=$S$14,F23=$T$10),A23,"")&amp;" "&amp;IF(AND(E24=$S$14,F24=$T$10),A24,"")&amp;" "&amp;IF(AND(E25=$S$14,F25=$T$10),A25,"")&amp;" "&amp;IF(AND(E26=$S$14,F26=$T$10),A26,"")&amp;" "&amp;IF(AND(E27=$S$14,F27=$T$10),A27,"")&amp;" "&amp;IF(AND(E28=$S$14,F28=$T$10),A28,"")&amp;" "&amp;IF(AND(E29=$S$14,F29=$T$10),A29,"")&amp;" "&amp;IF(AND(E30=$S$14,F30=$T$10),A30,"")</f>
        <v xml:space="preserve">                   </v>
      </c>
      <c r="L14" s="90" t="str">
        <f>+IF(AND(E11=$S$14,F11=$U$10),A11,"")&amp;" "&amp;IF(AND(E12=$S$14,F12=$U$10),A12,"")&amp;" "&amp;IF(AND(E13=$S$14,F13=$U$10),A13,"")&amp;" "&amp;IF(AND(E14=$S$14,F14=$U$10),A14,"")&amp;" "&amp;IF(AND(E15=$S$14,F15=$U$10),A15,"")&amp;" "&amp;IF(AND(E16=$S$14,F16=$U$10),A16,"")&amp;" "&amp;IF(AND(E17=$S$14,F17=$U$10),A17,"")&amp;" "&amp;IF(AND(E18=$S$14,F18=$U$10),A18,"")&amp;" "&amp;IF(AND(E19=$S$14,F19=$U$10),A19,"")&amp;" "&amp;IF(AND(E20=$S$14,F20=$U$10),A20,"")&amp;" "&amp;IF(AND(E21=$S$14,F21=$U$10),A21,"")&amp;" "&amp;IF(AND(E22=$S$14,F22=$U$10),A22,"")&amp;" "&amp;IF(AND(E23=$S$14,F23=$U$10),A23,"")&amp;" "&amp;IF(AND(E24=$S$14,F24=$U$10),A24,"")&amp;" "&amp;IF(AND(E25=$S$14,F25=$U$10),A25,"")&amp;" "&amp;IF(AND(E26=$S$14,F26=$U$10),A26,"")&amp;" "&amp;IF(AND(E27=$S$14,F27=$U$10),A27,"")&amp;" "&amp;IF(AND(E28=$S$14,F28=$U$10),A28,"")&amp;" "&amp;IF(AND(E29=$S$14,F29=$U$10),A29,"")&amp;" "&amp;IF(AND(E30=$S$14,F30=$U$10),A30,"")</f>
        <v xml:space="preserve">                   </v>
      </c>
      <c r="M14" s="90" t="str">
        <f>+IF(AND(E11=$S$14,F11=$V$10),A11,"")&amp;" "&amp;IF(AND(E12=$S$14,F12=$V$10),A12,"")&amp;" "&amp;IF(AND(E13=$S$14,F13=$V$10),A13,"")&amp;" "&amp;IF(AND(E14=$S$14,F14=$V$10),A14,"")&amp;" "&amp;IF(AND(E15=$S$14,F15=$V$10),A15,"")&amp;" "&amp;IF(AND(E16=$S$14,F16=$V$10),A16,"")&amp;" "&amp;IF(AND(E17=$S$14,F17=$V$10),A17,"")&amp;" "&amp;IF(AND(E18=$S$14,F18=$V$10),A18,"")&amp;" "&amp;IF(AND(E19=$S$14,F19=$V$10),A19,"")&amp;" "&amp;IF(AND(E20=$S$14,F20=$V$10),A20,"")&amp;" "&amp;IF(AND(E21=$S$14,F21=$V$10),A21,"")&amp;" "&amp;IF(AND(E22=$S$14,F22=$V$10),A22,"")&amp;" "&amp;IF(AND(E23=$S$14,F23=$V$10),A23,"")&amp;" "&amp;IF(AND(E24=$S$14,F24=$V$10),A24,"")&amp;" "&amp;IF(AND(E25=$S$14,F25=$V$10),A25,"")&amp;" "&amp;IF(AND(E26=$S$14,F26=$V$10),A26,"")&amp;" "&amp;IF(AND(E27=$S$14,F27=$V$10),A27,"")&amp;" "&amp;IF(AND(E28=$S$14,F28=$V$10),A28,"")&amp;" "&amp;IF(AND(E29=$S$14,F29=$V$10),A29,"")&amp;" "&amp;IF(AND(E30=$S$14,F30=$V$10),A30,"")</f>
        <v xml:space="preserve">                   </v>
      </c>
      <c r="N14" s="86" t="str">
        <f>+IF(AND(E11=$S$14,F11=$W$10),A11,"")&amp;" "&amp;IF(AND(E12=$S$14,F12=$W$10),A12,"")&amp;" "&amp;IF(AND(E13=$S$14,F13=$W$10),A13,"")&amp;" "&amp;IF(AND(E14=$S$14,F14=$W$10),A14,"")&amp;" "&amp;IF(AND(E15=$S$14,F15=$W$10),A15,"")&amp;" "&amp;IF(AND(E16=$S$14,F16=$W$10),A16,"")&amp;" "&amp;IF(AND(E17=$S$14,F17=$W$10),A17,"")&amp;" "&amp;IF(AND(E18=$S$14,F18=$W$10),A18,"")&amp;" "&amp;IF(AND(E19=$S$14,F19=$W$10),A19,"")&amp;" "&amp;IF(AND(E20=$S$14,F20=$W$10),A20,"")&amp;" "&amp;IF(AND(E21=$S$14,F21=$W$10),A21,"")&amp;" "&amp;IF(AND(E22=$S$14,F22=$W$10),A22,"")&amp;" "&amp;IF(AND(E23=$S$14,F23=$W$10),A23,"")&amp;" "&amp;IF(AND(E24=$S$14,F24=$W$10),A24,"")&amp;" "&amp;IF(AND(E25=$S$14,F25=$W$10),A25,"")&amp;" "&amp;IF(AND(E26=$S$14,F26=$W$10),A26,"")&amp;" "&amp;IF(AND(E27=$S$14,F27=$W$10),A27,"")&amp;" "&amp;IF(AND(E28=$S$14,F28=$W$10),A28,"")&amp;" "&amp;IF(AND(E29=$S$14,F29=$W$10),A29,"")&amp;" "&amp;IF(AND(E30=$S$14,F30=$W$10),A30,"")</f>
        <v xml:space="preserve"> R2 R3           R14      </v>
      </c>
      <c r="O14" s="87" t="str">
        <f>+IF(AND(E11=$S$14,F11=$X$10),A11,"")&amp;" "&amp;IF(AND(E12=$S$14,F12=$X$10),A12,"")&amp;" "&amp;IF(AND(E13=$S$14,F13=$X$10),A13,"")&amp;" "&amp;IF(AND(E14=$S$14,F14=$X$10),A14,"")&amp;" "&amp;IF(AND(E15=$S$14,F15=$X$10),A15,"")&amp;" "&amp;IF(AND(E16=$S$14,F16=$X$10),A16,"")&amp;" "&amp;IF(AND(E17=$S$14,F17=$X$10),A17,"")&amp;" "&amp;IF(AND(E18=$S$14,F18=$X$10),A18,"")&amp;" "&amp;IF(AND(E19=$S$14,F19=$X$10),A19,"")&amp;" "&amp;IF(AND(E20=$S$14,F20=$X$10),A20,"")&amp;" "&amp;IF(AND(E21=$S$14,F21=$X$10),A21,"")&amp;" "&amp;IF(AND(E22=$S$14,F22=$X$10),A22,"")&amp;" "&amp;IF(AND(E23=$S$14,F23=$X$10),A23,"")&amp;" "&amp;IF(AND(E24=$S$14,F24=$X$10),A24,"")&amp;" "&amp;IF(AND(E25=$S$14,F25=$X$10),A25,"")&amp;" "&amp;IF(AND(E26=$S$14,F26=$X$10),A26,"")&amp;" "&amp;IF(AND(E27=$S$14,F27=$X$10),A27,"")&amp;" "&amp;IF(AND(E28=$S$14,F28=$X$10),A28,"")&amp;" "&amp;IF(AND(E29=$S$14,F29=$X$10),A29,"")&amp;" "&amp;IF(AND(E30=$S$14,F30=$X$10),A30,"")</f>
        <v xml:space="preserve">     R6 R7    R11         </v>
      </c>
      <c r="P14" s="85"/>
      <c r="Q14" s="429"/>
      <c r="R14" s="88">
        <v>0.4</v>
      </c>
      <c r="S14" s="79" t="s">
        <v>48</v>
      </c>
      <c r="T14" s="94" t="s">
        <v>77</v>
      </c>
      <c r="U14" s="90" t="s">
        <v>5</v>
      </c>
      <c r="V14" s="90" t="s">
        <v>5</v>
      </c>
      <c r="W14" s="86" t="s">
        <v>76</v>
      </c>
      <c r="X14" s="87" t="s">
        <v>75</v>
      </c>
      <c r="AA14" s="69"/>
      <c r="AB14" s="69"/>
      <c r="AC14" s="81"/>
      <c r="AD14" s="91"/>
      <c r="AE14" s="92"/>
      <c r="AF14" s="89"/>
      <c r="AG14" s="89"/>
      <c r="AH14" s="89"/>
      <c r="AI14" s="93"/>
      <c r="AJ14" s="89"/>
      <c r="AK14" s="81"/>
      <c r="AL14" s="81"/>
    </row>
    <row r="15" spans="1:38" ht="48" customHeight="1" thickBot="1" x14ac:dyDescent="0.25">
      <c r="A15" s="82" t="str">
        <f>'2 CONTEXTO E IDENTIFICACIÓN'!A15</f>
        <v>R5</v>
      </c>
      <c r="B15" s="83" t="str">
        <f>+'2 CONTEXTO E IDENTIFICACIÓN'!E15</f>
        <v>irregularidades en el manejo de los  fondos  financieros Por no cumplir con las normativas legales y financieras  Debido a la falta de acciones necesarias para prevenir deficiencias en los procesos.</v>
      </c>
      <c r="C15" s="112">
        <f>+'[3]5 VALORACIÓN DEL CONTROL'!S18</f>
        <v>7.8E-2</v>
      </c>
      <c r="D15" s="84">
        <f>+'[3]5 VALORACIÓN DEL CONTROL'!T18</f>
        <v>0.8</v>
      </c>
      <c r="E15" s="113" t="str">
        <f t="shared" si="0"/>
        <v>Muy Baja</v>
      </c>
      <c r="F15" s="113" t="str">
        <f t="shared" si="1"/>
        <v>Mayor</v>
      </c>
      <c r="G15" s="83" t="str">
        <f t="shared" si="2"/>
        <v>Alto</v>
      </c>
      <c r="H15" s="85"/>
      <c r="I15" s="383"/>
      <c r="J15" s="95" t="s">
        <v>46</v>
      </c>
      <c r="K15" s="96" t="str">
        <f>+IF(AND(E11=$S$15,F11=$T$10),A11,"")&amp;" "&amp;IF(AND(E12=$S$15,F12=$T$10),A12,"")&amp;" "&amp;IF(AND(E13=$S$15,F13=$T$10),A13,"")&amp;" "&amp;IF(AND(E14=$S$15,F14=$T$10),A14,"")&amp;" "&amp;IF(AND(E15=$S$15,F15=$T$10),A15,"")&amp;" "&amp;IF(AND(E16=$S$15,F16=$T$10),A16,"")&amp;" "&amp;IF(AND(E17=$S$15,F17=$T$10),A17,"")&amp;" "&amp;IF(AND(E18=$S$15,F18=$T$10),A18,"")&amp;" "&amp;IF(AND(E19=$S$15,F19=$T$10),A19,"")&amp;" "&amp;IF(AND(E20=$S$15,F20=$T$10),A20,"")&amp;" "&amp;IF(AND(E21=$S$15,F21=$T$10),A21,"")&amp;" "&amp;IF(AND(E22=$S$15,F22=$T$10),A22,"")&amp;" "&amp;IF(AND(E23=$S$15,F23=$T$10),A23,"")&amp;" "&amp;IF(AND(E24=$S$15,F24=$T$10),A24,"")&amp;" "&amp;IF(AND(E25=$S$15,F25=$T$10),A25,"")&amp;" "&amp;IF(AND(E26=$S$15,F26=$T$10),A26,"")&amp;" "&amp;IF(AND(E27=$S$15,F27=$T$10),A27,"")&amp;" "&amp;IF(AND(E28=$S$15,F28=$T$10),A28,"")&amp;" "&amp;IF(AND(E29=$S$15,F29=$T$10),A29,"")&amp;" "&amp;IF(AND(E30=$S$15,F30=$T$10),A30,"")</f>
        <v xml:space="preserve">                   </v>
      </c>
      <c r="L15" s="96" t="str">
        <f>+IF(AND(E11=$S$15,F11=$U$10),A11,"")&amp;" "&amp;IF(AND(E12=$S$15,F12=$U$10),A12,"")&amp;" "&amp;IF(AND(E13=$S$15,F13=$U$10),A13,"")&amp;" "&amp;IF(AND(E14=$S$15,F14=$U$10),A14,"")&amp;" "&amp;IF(AND(E15=$S$15,F15=$U$10),A15,"")&amp;" "&amp;IF(AND(E16=$S$15,F16=$U$10),A16,"")&amp;" "&amp;IF(AND(E17=$S$15,F17=$U$10),A17,"")&amp;" "&amp;IF(AND(E18=$S$15,F18=$U$10),A18,"")&amp;" "&amp;IF(AND(E19=$S$15,F19=$U$10),A19,"")&amp;" "&amp;IF(AND(E20=$S$15,F20=$U$10),A20,"")&amp;" "&amp;IF(AND(E21=$S$15,F21=$U$10),A21,"")&amp;" "&amp;IF(AND(E22=$S$15,F22=$U$10),A22,"")&amp;" "&amp;IF(AND(E23=$S$15,F23=$U$10),A23,"")&amp;" "&amp;IF(AND(E24=$S$15,F24=$U$10),A24,"")&amp;" "&amp;IF(AND(E25=$S$15,F25=$U$10),A25,"")&amp;" "&amp;IF(AND(E26=$S$15,F26=$U$10),A26,"")&amp;" "&amp;IF(AND(E27=$S$15,F27=$U$10),A27,"")&amp;" "&amp;IF(AND(E28=$S$15,F28=$U$10),A28,"")&amp;" "&amp;IF(AND(E29=$S$15,F29=$U$10),A29,"")&amp;" "&amp;IF(AND(E30=$S$15,F30=$U$10),A30,"")</f>
        <v xml:space="preserve">                   </v>
      </c>
      <c r="M15" s="97" t="str">
        <f>+IF(AND(E11=$S$15,F11=$V$10),A11,"")&amp;" "&amp;IF(AND(E12=$S$15,F12=$V$10),A12,"")&amp;" "&amp;IF(AND(E13=$S$15,F13=$V$10),A13,"")&amp;" "&amp;IF(AND(E14=$S$15,F14=$V$10),A14,"")&amp;" "&amp;IF(AND(E15=$S$15,F15=$V$10),A15,"")&amp;" "&amp;IF(AND(E16=$S$15,F16=$V$10),A16,"")&amp;" "&amp;IF(AND(E17=$S$15,F17=$V$10),A17,"")&amp;" "&amp;IF(AND(E18=$S$15,F18=$V$10),A18,"")&amp;" "&amp;IF(AND(E19=$S$15,F19=$V$10),A19,"")&amp;" "&amp;IF(AND(E20=$S$15,F20=$V$10),A20,"")&amp;" "&amp;IF(AND(E21=$S$15,F21=$V$10),A21,"")&amp;" "&amp;IF(AND(E22=$S$15,F22=$V$10),A22,"")&amp;" "&amp;IF(AND(E23=$S$15,F23=$V$10),A23,"")&amp;" "&amp;IF(AND(E24=$S$15,F24=$V$10),A24,"")&amp;" "&amp;IF(AND(E25=$S$15,F25=$V$10),A25,"")&amp;" "&amp;IF(AND(E26=$S$15,F26=$V$10),A26,"")&amp;" "&amp;IF(AND(E27=$S$15,F27=$V$10),A27,"")&amp;" "&amp;IF(AND(E28=$S$15,F28=$V$10),A28,"")&amp;" "&amp;IF(AND(E29=$S$15,F29=$V$10),A29,"")&amp;" "&amp;IF(AND(E30=$S$15,F30=$V$10),A30,"")</f>
        <v xml:space="preserve">                   </v>
      </c>
      <c r="N15" s="98" t="str">
        <f>+IF(AND(E11=$S$15,F11=$W$10),A11,"")&amp;" "&amp;IF(AND(E12=$S$15,F12=$W$10),A12,"")&amp;" "&amp;IF(AND(E13=$S$15,F13=$W$10),A13,"")&amp;" "&amp;IF(AND(E14=$S$15,F14=$W$10),A14,"")&amp;" "&amp;IF(AND(E15=$S$15,F15=$W$10),A15,"")&amp;" "&amp;IF(AND(E16=$S$15,F16=$W$10),A16,"")&amp;" "&amp;IF(AND(E17=$S$15,F17=$W$10),A17,"")&amp;" "&amp;IF(AND(E18=$S$15,F18=$W$10),A18,"")&amp;" "&amp;IF(AND(E19=$S$15,F19=$W$10),A19,"")&amp;" "&amp;IF(AND(E20=$S$15,F20=$W$10),A20,"")&amp;" "&amp;IF(AND(E21=$S$15,F21=$W$10),A21,"")&amp;" "&amp;IF(AND(E22=$S$15,F22=$W$10),A22,"")&amp;" "&amp;IF(AND(E23=$S$15,F23=$W$10),A23,"")&amp;" "&amp;IF(AND(E24=$S$15,F24=$W$10),A24,"")&amp;" "&amp;IF(AND(E25=$S$15,F25=$W$10),A25,"")&amp;" "&amp;IF(AND(E26=$S$15,F26=$W$10),A26,"")&amp;" "&amp;IF(AND(E27=$S$15,F27=$W$10),A27,"")&amp;" "&amp;IF(AND(E28=$S$15,F28=$W$10),A28,"")&amp;" "&amp;IF(AND(E29=$S$15,F29=$W$10),A29,"")&amp;" "&amp;IF(AND(E30=$S$15,F30=$W$10),A30,"")</f>
        <v xml:space="preserve">R1   R4 R5               </v>
      </c>
      <c r="O15" s="99" t="str">
        <f>+IF(AND(E11=$S$15,F11=$X$10),A11,"")&amp;" "&amp;IF(AND(E12=$S$15,F12=$X$10),A12,"")&amp;" "&amp;IF(AND(E13=$S$15,F13=$X$10),A13,"")&amp;" "&amp;IF(AND(E14=$S$15,F14=$X$10),A14,"")&amp;" "&amp;IF(AND(E15=$S$15,F15=$X$10),A15,"")&amp;" "&amp;IF(AND(E16=$S$15,F16=$X$10),A16,"")&amp;" "&amp;IF(AND(E17=$S$15,F17=$X$10),A17,"")&amp;" "&amp;IF(AND(E18=$S$15,F18=$X$10),A18,"")&amp;" "&amp;IF(AND(E19=$S$15,F19=$X$10),A19,"")&amp;" "&amp;IF(AND(E20=$S$15,F20=$X$10),A20,"")&amp;" "&amp;IF(AND(E21=$S$15,F21=$X$10),A21,"")&amp;" "&amp;IF(AND(E22=$S$15,F22=$X$10),A22,"")&amp;" "&amp;IF(AND(E23=$S$15,F23=$X$10),A23,"")&amp;" "&amp;IF(AND(E24=$S$15,F24=$X$10),A24,"")&amp;" "&amp;IF(AND(E25=$S$15,F25=$X$10),A25,"")&amp;" "&amp;IF(AND(E26=$S$15,F26=$X$10),A26,"")&amp;" "&amp;IF(AND(E27=$S$15,F27=$X$10),A27,"")&amp;" "&amp;IF(AND(E28=$S$15,F28=$X$10),A28,"")&amp;" "&amp;IF(AND(E29=$S$15,F29=$X$10),A29,"")&amp;" "&amp;IF(AND(E30=$S$15,F30=$X$10),A30,"")</f>
        <v xml:space="preserve">       R8 R9   R12 R13       </v>
      </c>
      <c r="P15" s="85"/>
      <c r="Q15" s="429"/>
      <c r="R15" s="100">
        <v>0.2</v>
      </c>
      <c r="S15" s="101" t="s">
        <v>46</v>
      </c>
      <c r="T15" s="96" t="s">
        <v>77</v>
      </c>
      <c r="U15" s="96" t="s">
        <v>77</v>
      </c>
      <c r="V15" s="97" t="s">
        <v>5</v>
      </c>
      <c r="W15" s="98" t="s">
        <v>76</v>
      </c>
      <c r="X15" s="99" t="s">
        <v>75</v>
      </c>
      <c r="AA15" s="69"/>
      <c r="AB15" s="69"/>
      <c r="AC15" s="81"/>
      <c r="AD15" s="91"/>
      <c r="AE15" s="92"/>
      <c r="AF15" s="89"/>
      <c r="AG15" s="89"/>
      <c r="AH15" s="89"/>
      <c r="AI15" s="102"/>
      <c r="AJ15" s="89"/>
      <c r="AK15" s="81"/>
      <c r="AL15" s="81"/>
    </row>
    <row r="16" spans="1:38" ht="48" customHeight="1" x14ac:dyDescent="0.2">
      <c r="A16" s="82" t="str">
        <f>'2 CONTEXTO E IDENTIFICACIÓN'!A16</f>
        <v>R6</v>
      </c>
      <c r="B16" s="83" t="str">
        <f>+'2 CONTEXTO E IDENTIFICACIÓN'!E16</f>
        <v xml:space="preserve">Perdidad de credibilidad y buen nombre ante las relaciones con clientes y socios Por falta de medidas de seguridad y controles  en los procesos de digitalización de cuentas y pagos electrónicos. Debido a la ausencia de revision y concordancia de datos </v>
      </c>
      <c r="C16" s="112">
        <f>+'[3]5 VALORACIÓN DEL CONTROL'!S19</f>
        <v>0.36</v>
      </c>
      <c r="D16" s="84">
        <f>+'[3]5 VALORACIÓN DEL CONTROL'!T19</f>
        <v>1</v>
      </c>
      <c r="E16" s="113" t="str">
        <f t="shared" si="0"/>
        <v>Baja</v>
      </c>
      <c r="F16" s="113" t="str">
        <f t="shared" si="1"/>
        <v>Catastrófico</v>
      </c>
      <c r="G16" s="83" t="str">
        <f t="shared" si="2"/>
        <v>Extremo</v>
      </c>
      <c r="H16" s="85"/>
      <c r="I16" s="85"/>
      <c r="J16" s="85"/>
      <c r="K16" s="85"/>
      <c r="L16" s="85"/>
      <c r="M16" s="85"/>
      <c r="N16" s="85"/>
      <c r="O16" s="85"/>
      <c r="P16" s="85"/>
      <c r="AA16" s="69"/>
      <c r="AB16" s="69"/>
      <c r="AC16" s="81"/>
      <c r="AD16" s="91"/>
      <c r="AE16" s="92"/>
      <c r="AF16" s="89"/>
      <c r="AG16" s="89"/>
      <c r="AH16" s="89"/>
      <c r="AI16" s="89"/>
      <c r="AJ16" s="89"/>
      <c r="AK16" s="81"/>
      <c r="AL16" s="81"/>
    </row>
    <row r="17" spans="1:38" ht="48" customHeight="1" x14ac:dyDescent="0.2">
      <c r="A17" s="82" t="str">
        <f>'2 CONTEXTO E IDENTIFICACIÓN'!A17</f>
        <v>R7</v>
      </c>
      <c r="B17" s="83" t="str">
        <f>+'2 CONTEXTO E IDENTIFICACIÓN'!E17</f>
        <v>Sanciones por parte de los entes de control  Por pérdida de información importante para defensa y soporte. Debido a la falta de analisis de la criticidad de la permanencia de la información.</v>
      </c>
      <c r="C17" s="112">
        <f>+'[3]5 VALORACIÓN DEL CONTROL'!S20</f>
        <v>0.216</v>
      </c>
      <c r="D17" s="84">
        <f>+'[3]5 VALORACIÓN DEL CONTROL'!T20</f>
        <v>1</v>
      </c>
      <c r="E17" s="113" t="str">
        <f t="shared" si="0"/>
        <v>Baja</v>
      </c>
      <c r="F17" s="113" t="str">
        <f t="shared" si="1"/>
        <v>Catastrófico</v>
      </c>
      <c r="G17" s="83" t="str">
        <f t="shared" si="2"/>
        <v>Extremo</v>
      </c>
      <c r="H17" s="85"/>
      <c r="I17" s="85"/>
      <c r="J17" s="85"/>
      <c r="K17" s="85"/>
      <c r="L17" s="85"/>
      <c r="M17" s="85"/>
      <c r="N17" s="85"/>
      <c r="O17" s="85"/>
      <c r="P17" s="85"/>
      <c r="T17" s="73" t="s">
        <v>79</v>
      </c>
      <c r="V17" s="69"/>
      <c r="W17" s="69"/>
      <c r="X17" s="69"/>
      <c r="Y17" s="69"/>
      <c r="Z17" s="69"/>
      <c r="AA17" s="69"/>
      <c r="AB17" s="69"/>
      <c r="AC17" s="81"/>
      <c r="AD17" s="91"/>
      <c r="AE17" s="81"/>
      <c r="AF17" s="92"/>
      <c r="AG17" s="92"/>
      <c r="AH17" s="92"/>
      <c r="AI17" s="92"/>
      <c r="AJ17" s="92"/>
      <c r="AK17" s="81"/>
      <c r="AL17" s="81"/>
    </row>
    <row r="18" spans="1:38" ht="48" customHeight="1" x14ac:dyDescent="0.2">
      <c r="A18" s="82" t="str">
        <f>'2 CONTEXTO E IDENTIFICACIÓN'!A18</f>
        <v>R8</v>
      </c>
      <c r="B18" s="83" t="str">
        <f>+'2 CONTEXTO E IDENTIFICACIÓN'!E18</f>
        <v>Consecuencias legales y posibles sanciones. Por errores en la estructuración de proyectos, contratos y demas procesos de la entidad. Debido a la falta de personal idoneo que afecta  la calidad de los servicios prestados y en la satisfacción de los clientes internos y externos.</v>
      </c>
      <c r="C18" s="112">
        <f>+'[3]5 VALORACIÓN DEL CONTROL'!S21</f>
        <v>0.108</v>
      </c>
      <c r="D18" s="84">
        <f>+'[3]5 VALORACIÓN DEL CONTROL'!T21</f>
        <v>1</v>
      </c>
      <c r="E18" s="113" t="str">
        <f t="shared" si="0"/>
        <v>Muy Baja</v>
      </c>
      <c r="F18" s="113" t="str">
        <f t="shared" si="1"/>
        <v>Catastrófico</v>
      </c>
      <c r="G18" s="83" t="str">
        <f t="shared" si="2"/>
        <v>Extremo</v>
      </c>
      <c r="H18" s="85"/>
      <c r="I18" s="85"/>
      <c r="J18" s="85"/>
      <c r="K18" s="85"/>
      <c r="L18" s="85"/>
      <c r="M18" s="85"/>
      <c r="N18" s="85"/>
      <c r="O18" s="85"/>
      <c r="P18" s="85"/>
      <c r="T18" s="103" t="s">
        <v>75</v>
      </c>
      <c r="V18" s="69"/>
      <c r="W18" s="69"/>
      <c r="X18" s="69"/>
      <c r="Y18" s="69"/>
      <c r="Z18" s="69"/>
      <c r="AA18" s="69"/>
      <c r="AB18" s="69"/>
      <c r="AC18" s="81"/>
      <c r="AD18" s="81"/>
      <c r="AE18" s="81"/>
      <c r="AF18" s="89"/>
      <c r="AG18" s="89"/>
      <c r="AH18" s="89"/>
      <c r="AI18" s="89"/>
      <c r="AJ18" s="89"/>
      <c r="AK18" s="81"/>
      <c r="AL18" s="81"/>
    </row>
    <row r="19" spans="1:38" ht="48" customHeight="1" x14ac:dyDescent="0.2">
      <c r="A19" s="82" t="str">
        <f>'2 CONTEXTO E IDENTIFICACIÓN'!A19</f>
        <v>R9</v>
      </c>
      <c r="B19" s="83" t="str">
        <f>+'2 CONTEXTO E IDENTIFICACIÓN'!E19</f>
        <v>falta de  credibilidad y transparencia en los procesos de la entidad  Por Incumpliento de las normas  de contratación Debido a la ausencia de seguimiento en los requerimientos para contratar.</v>
      </c>
      <c r="C19" s="112">
        <f>+'[3]5 VALORACIÓN DEL CONTROL'!S22</f>
        <v>6.4799999999999996E-2</v>
      </c>
      <c r="D19" s="84">
        <f>+'[3]5 VALORACIÓN DEL CONTROL'!T22</f>
        <v>1</v>
      </c>
      <c r="E19" s="113" t="str">
        <f t="shared" si="0"/>
        <v>Muy Baja</v>
      </c>
      <c r="F19" s="113" t="str">
        <f t="shared" si="1"/>
        <v>Catastrófico</v>
      </c>
      <c r="G19" s="83" t="str">
        <f t="shared" si="2"/>
        <v>Extremo</v>
      </c>
      <c r="H19" s="85"/>
      <c r="I19" s="85"/>
      <c r="J19" s="85"/>
      <c r="K19" s="85"/>
      <c r="L19" s="85"/>
      <c r="M19" s="85"/>
      <c r="N19" s="85"/>
      <c r="O19" s="85"/>
      <c r="P19" s="85"/>
      <c r="T19" s="86" t="s">
        <v>76</v>
      </c>
      <c r="U19" s="69"/>
      <c r="V19" s="69"/>
      <c r="W19" s="69"/>
      <c r="X19" s="69"/>
      <c r="Y19" s="69"/>
      <c r="Z19" s="69"/>
      <c r="AA19" s="69"/>
      <c r="AB19" s="69"/>
      <c r="AC19" s="81"/>
      <c r="AD19" s="81"/>
      <c r="AE19" s="81"/>
      <c r="AF19" s="89"/>
      <c r="AG19" s="89"/>
      <c r="AH19" s="89"/>
      <c r="AI19" s="89"/>
      <c r="AJ19" s="89"/>
      <c r="AK19" s="81"/>
      <c r="AL19" s="81"/>
    </row>
    <row r="20" spans="1:38" ht="48" customHeight="1" x14ac:dyDescent="0.2">
      <c r="A20" s="82" t="str">
        <f>'2 CONTEXTO E IDENTIFICACIÓN'!A20</f>
        <v>R10</v>
      </c>
      <c r="B20" s="83" t="str">
        <f>+'2 CONTEXTO E IDENTIFICACIÓN'!E20</f>
        <v>Consecuencias legales financieras y operativas para la entidad Por Falta de verificación  de los planes, especificaciones técnicas, normativas y regulaciones Debido al incumplimiento de las condiciones del contrato.</v>
      </c>
      <c r="C20" s="112">
        <f>+'[3]5 VALORACIÓN DEL CONTROL'!S23</f>
        <v>0.42</v>
      </c>
      <c r="D20" s="84">
        <f>+'[3]5 VALORACIÓN DEL CONTROL'!T23</f>
        <v>1</v>
      </c>
      <c r="E20" s="113" t="str">
        <f t="shared" si="0"/>
        <v>Media</v>
      </c>
      <c r="F20" s="113" t="str">
        <f t="shared" si="1"/>
        <v>Catastrófico</v>
      </c>
      <c r="G20" s="83" t="str">
        <f t="shared" si="2"/>
        <v>Extremo</v>
      </c>
      <c r="H20" s="85"/>
      <c r="I20" s="85"/>
      <c r="J20" s="85"/>
      <c r="K20" s="85"/>
      <c r="L20" s="85"/>
      <c r="M20" s="85"/>
      <c r="N20" s="85"/>
      <c r="O20" s="85"/>
      <c r="P20" s="85"/>
      <c r="S20" s="104"/>
      <c r="T20" s="90" t="s">
        <v>5</v>
      </c>
      <c r="U20" s="104"/>
      <c r="V20" s="104"/>
      <c r="W20" s="104"/>
      <c r="X20" s="104"/>
      <c r="Y20" s="104"/>
      <c r="Z20" s="104"/>
      <c r="AA20" s="104"/>
      <c r="AB20" s="104"/>
      <c r="AC20" s="81"/>
      <c r="AD20" s="81"/>
      <c r="AE20" s="105"/>
      <c r="AF20" s="105"/>
      <c r="AG20" s="105"/>
      <c r="AH20" s="105"/>
      <c r="AI20" s="105"/>
      <c r="AJ20" s="105"/>
      <c r="AK20" s="81"/>
      <c r="AL20" s="81"/>
    </row>
    <row r="21" spans="1:38" ht="48" customHeight="1" x14ac:dyDescent="0.2">
      <c r="A21" s="82" t="str">
        <f>'2 CONTEXTO E IDENTIFICACIÓN'!A21</f>
        <v>R11</v>
      </c>
      <c r="B21" s="83" t="str">
        <f>+'2 CONTEXTO E IDENTIFICACIÓN'!E21</f>
        <v xml:space="preserve">Sanciones legales y detrimento patrimonial  Por falta de seguimiento a los procesos en pro y en contra de la entidad  Debido al desconocimiento del estado de los procesos como las actuaciones frente a los mismos.  </v>
      </c>
      <c r="C21" s="112">
        <f>+'[3]5 VALORACIÓN DEL CONTROL'!S24</f>
        <v>0.252</v>
      </c>
      <c r="D21" s="84">
        <f>+'[3]5 VALORACIÓN DEL CONTROL'!T24</f>
        <v>1</v>
      </c>
      <c r="E21" s="113" t="str">
        <f t="shared" si="0"/>
        <v>Baja</v>
      </c>
      <c r="F21" s="113" t="str">
        <f t="shared" si="1"/>
        <v>Catastrófico</v>
      </c>
      <c r="G21" s="83" t="str">
        <f t="shared" si="2"/>
        <v>Extremo</v>
      </c>
      <c r="H21" s="85"/>
      <c r="I21" s="85"/>
      <c r="J21" s="85"/>
      <c r="K21" s="85"/>
      <c r="L21" s="85"/>
      <c r="M21" s="85"/>
      <c r="N21" s="85"/>
      <c r="O21" s="85"/>
      <c r="P21" s="85"/>
      <c r="S21" s="104"/>
      <c r="T21" s="94" t="s">
        <v>77</v>
      </c>
      <c r="AA21" s="104"/>
      <c r="AB21" s="104"/>
      <c r="AC21" s="81"/>
      <c r="AD21" s="81"/>
      <c r="AE21" s="81"/>
      <c r="AF21" s="89"/>
      <c r="AG21" s="89"/>
      <c r="AH21" s="89"/>
      <c r="AI21" s="89"/>
      <c r="AJ21" s="89"/>
      <c r="AK21" s="81"/>
      <c r="AL21" s="81"/>
    </row>
    <row r="22" spans="1:38" ht="48" customHeight="1" x14ac:dyDescent="0.2">
      <c r="A22" s="82" t="str">
        <f>'2 CONTEXTO E IDENTIFICACIÓN'!A22</f>
        <v>R12</v>
      </c>
      <c r="B22" s="83" t="str">
        <f>+'2 CONTEXTO E IDENTIFICACIÓN'!E22</f>
        <v>Ausencia de  confianza por parte de los usuarios frente a la entidad. Por procesos ineficientes para la gestión, seguimiento y respuesta a los PQRS. Debido a la falta de  capacitación  en la gestión de las PQRS y ectividad en el recibido de las mismas.</v>
      </c>
      <c r="C22" s="112">
        <f>+'[3]5 VALORACIÓN DEL CONTROL'!S25</f>
        <v>0.126</v>
      </c>
      <c r="D22" s="84">
        <f>+'[3]5 VALORACIÓN DEL CONTROL'!T25</f>
        <v>1</v>
      </c>
      <c r="E22" s="113" t="str">
        <f t="shared" si="0"/>
        <v>Muy Baja</v>
      </c>
      <c r="F22" s="113" t="str">
        <f t="shared" si="1"/>
        <v>Catastrófico</v>
      </c>
      <c r="G22" s="83" t="str">
        <f t="shared" si="2"/>
        <v>Extremo</v>
      </c>
      <c r="H22" s="85"/>
      <c r="I22" s="85"/>
      <c r="J22" s="85"/>
      <c r="K22" s="85"/>
      <c r="L22" s="85"/>
      <c r="M22" s="85"/>
      <c r="N22" s="85"/>
      <c r="O22" s="85"/>
      <c r="P22" s="85"/>
      <c r="Q22" s="106"/>
      <c r="R22" s="106"/>
      <c r="S22" s="104"/>
      <c r="AA22" s="104"/>
      <c r="AB22" s="104"/>
      <c r="AC22" s="81"/>
      <c r="AD22" s="81"/>
      <c r="AE22" s="81"/>
      <c r="AF22" s="89"/>
      <c r="AG22" s="89"/>
      <c r="AH22" s="89"/>
      <c r="AI22" s="89"/>
      <c r="AJ22" s="89"/>
      <c r="AK22" s="81"/>
      <c r="AL22" s="81"/>
    </row>
    <row r="23" spans="1:38" ht="48" customHeight="1" x14ac:dyDescent="0.2">
      <c r="A23" s="82" t="str">
        <f>'2 CONTEXTO E IDENTIFICACIÓN'!A23</f>
        <v>R13</v>
      </c>
      <c r="B23" s="83" t="str">
        <f>+'2 CONTEXTO E IDENTIFICACIÓN'!E23</f>
        <v>sanciones por requerimientos de los organismos de Control  Por falta de seguimiento a los planes de mejoramiento respecto a los hallazgos detectados por los Entes de Control. Debido a la falta de  cronograma y seguimiento a las actividades propias de control interno</v>
      </c>
      <c r="C23" s="112">
        <f>+'[3]5 VALORACIÓN DEL CONTROL'!S26</f>
        <v>7.5600000000000001E-2</v>
      </c>
      <c r="D23" s="84">
        <f>+'[3]5 VALORACIÓN DEL CONTROL'!T26</f>
        <v>1</v>
      </c>
      <c r="E23" s="113" t="str">
        <f t="shared" si="0"/>
        <v>Muy Baja</v>
      </c>
      <c r="F23" s="113" t="str">
        <f t="shared" si="1"/>
        <v>Catastrófico</v>
      </c>
      <c r="G23" s="83" t="str">
        <f t="shared" si="2"/>
        <v>Extremo</v>
      </c>
      <c r="H23" s="85"/>
      <c r="I23" s="85"/>
      <c r="J23" s="85"/>
      <c r="K23" s="85"/>
      <c r="L23" s="85"/>
      <c r="M23" s="85"/>
      <c r="N23" s="85"/>
      <c r="O23" s="85"/>
      <c r="P23" s="85"/>
      <c r="Q23" s="106"/>
      <c r="R23" s="106"/>
      <c r="S23" s="107"/>
      <c r="AA23" s="104"/>
      <c r="AB23" s="104"/>
      <c r="AC23" s="81"/>
      <c r="AD23" s="102"/>
      <c r="AE23" s="102"/>
      <c r="AF23" s="102"/>
      <c r="AG23" s="102"/>
      <c r="AH23" s="102"/>
      <c r="AI23" s="102"/>
      <c r="AJ23" s="89"/>
      <c r="AK23" s="81"/>
      <c r="AL23" s="81"/>
    </row>
    <row r="24" spans="1:38" ht="48" customHeight="1" x14ac:dyDescent="0.2">
      <c r="A24" s="82" t="str">
        <f>'2 CONTEXTO E IDENTIFICACIÓN'!A24</f>
        <v>R14</v>
      </c>
      <c r="B24" s="83" t="str">
        <f>+'2 CONTEXTO E IDENTIFICACIÓN'!E24</f>
        <v>sanciones por irregularidades en los procesos  Por no tener  claro el objetivo de las auditorías a  realizar durante la vigencia a evaluar. Debido al desconocimiento de los procesos de la entidad</v>
      </c>
      <c r="C24" s="112">
        <f>+'[3]5 VALORACIÓN DEL CONTROL'!S27</f>
        <v>0.36</v>
      </c>
      <c r="D24" s="84">
        <f>+'[3]5 VALORACIÓN DEL CONTROL'!T27</f>
        <v>0.8</v>
      </c>
      <c r="E24" s="113" t="str">
        <f t="shared" si="0"/>
        <v>Baja</v>
      </c>
      <c r="F24" s="113" t="str">
        <f t="shared" si="1"/>
        <v>Mayor</v>
      </c>
      <c r="G24" s="83" t="str">
        <f t="shared" si="2"/>
        <v>Alto</v>
      </c>
      <c r="H24" s="85"/>
      <c r="I24" s="85"/>
      <c r="J24" s="85"/>
      <c r="K24" s="85"/>
      <c r="L24" s="85"/>
      <c r="M24" s="85"/>
      <c r="N24" s="85"/>
      <c r="O24" s="85"/>
      <c r="P24" s="85"/>
      <c r="Q24" s="106"/>
      <c r="R24" s="106"/>
      <c r="AC24" s="81"/>
      <c r="AD24" s="108"/>
      <c r="AE24" s="108"/>
      <c r="AF24" s="108"/>
      <c r="AG24" s="108"/>
      <c r="AH24" s="108"/>
      <c r="AI24" s="108"/>
      <c r="AJ24" s="89"/>
      <c r="AK24" s="81"/>
      <c r="AL24" s="81"/>
    </row>
    <row r="25" spans="1:38" ht="32.25" customHeight="1" x14ac:dyDescent="0.2">
      <c r="B25" s="65"/>
      <c r="D25" s="65"/>
      <c r="G25" s="65"/>
      <c r="H25" s="85"/>
      <c r="I25" s="85"/>
      <c r="J25" s="85"/>
      <c r="K25" s="85"/>
      <c r="L25" s="85"/>
      <c r="M25" s="85"/>
      <c r="N25" s="85"/>
      <c r="O25" s="85"/>
      <c r="P25" s="85"/>
      <c r="Q25" s="106"/>
      <c r="R25" s="106"/>
      <c r="AC25" s="81"/>
      <c r="AD25" s="102"/>
      <c r="AE25" s="102"/>
      <c r="AF25" s="102"/>
      <c r="AG25" s="102"/>
      <c r="AH25" s="102"/>
      <c r="AI25" s="102"/>
      <c r="AJ25" s="89"/>
      <c r="AK25" s="81"/>
      <c r="AL25" s="81"/>
    </row>
    <row r="26" spans="1:38" ht="32.25" customHeight="1" x14ac:dyDescent="0.2">
      <c r="B26" s="65"/>
      <c r="D26" s="65"/>
      <c r="G26" s="65"/>
      <c r="H26" s="85"/>
      <c r="I26" s="85"/>
      <c r="J26" s="85"/>
      <c r="K26" s="85"/>
      <c r="L26" s="85"/>
      <c r="M26" s="85"/>
      <c r="N26" s="85"/>
      <c r="O26" s="85"/>
      <c r="P26" s="85"/>
      <c r="AC26" s="81"/>
      <c r="AD26" s="102"/>
      <c r="AE26" s="102"/>
      <c r="AF26" s="102"/>
      <c r="AG26" s="102"/>
      <c r="AH26" s="102"/>
      <c r="AI26" s="102"/>
      <c r="AJ26" s="89"/>
      <c r="AK26" s="81"/>
      <c r="AL26" s="81"/>
    </row>
    <row r="27" spans="1:38" ht="32.25" customHeight="1" x14ac:dyDescent="0.25">
      <c r="B27" s="65"/>
      <c r="D27" s="65"/>
      <c r="G27" s="65"/>
      <c r="H27" s="85"/>
      <c r="I27" s="85"/>
      <c r="J27" s="85"/>
      <c r="K27" s="85"/>
      <c r="L27" s="85"/>
      <c r="M27" s="85"/>
      <c r="N27" s="85"/>
      <c r="O27" s="85"/>
      <c r="P27" s="85"/>
    </row>
    <row r="28" spans="1:38" ht="32.25" customHeight="1" x14ac:dyDescent="0.25">
      <c r="B28" s="65"/>
      <c r="D28" s="65"/>
      <c r="G28" s="65"/>
      <c r="H28" s="85"/>
      <c r="I28" s="85"/>
      <c r="J28" s="85"/>
      <c r="K28" s="85"/>
      <c r="L28" s="85"/>
      <c r="M28" s="85"/>
      <c r="N28" s="85"/>
      <c r="O28" s="85"/>
      <c r="P28" s="85"/>
    </row>
    <row r="29" spans="1:38" ht="32.25" customHeight="1" x14ac:dyDescent="0.25">
      <c r="B29" s="65"/>
      <c r="D29" s="65"/>
      <c r="G29" s="65"/>
      <c r="H29" s="85"/>
      <c r="I29" s="85"/>
      <c r="J29" s="85"/>
      <c r="K29" s="85"/>
      <c r="L29" s="85"/>
      <c r="M29" s="85"/>
      <c r="N29" s="85"/>
      <c r="O29" s="85"/>
      <c r="P29" s="85"/>
    </row>
    <row r="30" spans="1:38" ht="32.25" customHeight="1" x14ac:dyDescent="0.25">
      <c r="B30" s="65"/>
      <c r="D30" s="65"/>
      <c r="G30" s="65"/>
      <c r="H30" s="85"/>
      <c r="I30" s="85"/>
      <c r="J30" s="85"/>
      <c r="K30" s="85"/>
      <c r="L30" s="85"/>
      <c r="M30" s="85"/>
      <c r="N30" s="85"/>
      <c r="O30" s="85"/>
      <c r="P30" s="85"/>
    </row>
    <row r="31" spans="1:38" ht="14.45" customHeight="1" x14ac:dyDescent="0.25">
      <c r="B31" s="65"/>
      <c r="D31" s="65"/>
      <c r="G31" s="65"/>
      <c r="H31" s="65"/>
      <c r="I31" s="65"/>
      <c r="J31" s="65"/>
      <c r="K31" s="65"/>
      <c r="L31" s="65"/>
      <c r="M31" s="65"/>
      <c r="N31" s="65"/>
      <c r="O31" s="65"/>
      <c r="P31" s="65"/>
      <c r="AA31" s="70"/>
      <c r="AB31" s="70"/>
      <c r="AC31" s="70"/>
      <c r="AD31" s="70"/>
      <c r="AE31" s="70"/>
      <c r="AF31" s="65"/>
      <c r="AG31" s="65"/>
      <c r="AH31" s="65"/>
      <c r="AI31" s="65"/>
      <c r="AJ31" s="65"/>
    </row>
    <row r="32" spans="1:38" ht="39" customHeight="1" x14ac:dyDescent="0.25">
      <c r="H32" s="65"/>
      <c r="I32" s="65"/>
      <c r="J32" s="65"/>
      <c r="K32" s="65"/>
      <c r="L32" s="65"/>
      <c r="M32" s="65"/>
      <c r="N32" s="65"/>
      <c r="O32" s="65"/>
      <c r="P32" s="65"/>
      <c r="AA32" s="70"/>
      <c r="AB32" s="70"/>
      <c r="AC32" s="70"/>
      <c r="AD32" s="70"/>
      <c r="AE32" s="70"/>
      <c r="AF32" s="65"/>
      <c r="AG32" s="65"/>
      <c r="AH32" s="65"/>
      <c r="AI32" s="65"/>
      <c r="AJ32" s="65"/>
    </row>
    <row r="33" spans="2:31" s="65" customFormat="1" ht="19.5" customHeight="1" x14ac:dyDescent="0.25">
      <c r="B33" s="70"/>
      <c r="C33" s="70"/>
      <c r="D33" s="70"/>
      <c r="E33" s="114"/>
      <c r="F33" s="114"/>
      <c r="G33" s="70"/>
      <c r="AA33" s="70"/>
      <c r="AB33" s="70"/>
      <c r="AC33" s="70"/>
      <c r="AD33" s="70"/>
      <c r="AE33" s="70"/>
    </row>
    <row r="34" spans="2:31" s="65" customFormat="1" ht="19.5" customHeight="1" x14ac:dyDescent="0.25">
      <c r="B34" s="70"/>
      <c r="C34" s="70"/>
      <c r="D34" s="70"/>
      <c r="E34" s="114"/>
      <c r="F34" s="114"/>
      <c r="G34" s="70"/>
      <c r="AA34" s="70"/>
      <c r="AB34" s="70"/>
      <c r="AC34" s="70"/>
      <c r="AD34" s="70"/>
      <c r="AE34" s="70"/>
    </row>
    <row r="35" spans="2:31" s="65" customFormat="1" ht="19.5" customHeight="1" x14ac:dyDescent="0.25">
      <c r="B35" s="70"/>
      <c r="C35" s="70"/>
      <c r="D35" s="70"/>
      <c r="E35" s="114"/>
      <c r="F35" s="114"/>
      <c r="G35" s="70"/>
      <c r="AA35" s="70"/>
      <c r="AB35" s="70"/>
      <c r="AC35" s="70"/>
      <c r="AD35" s="70"/>
      <c r="AE35" s="70"/>
    </row>
    <row r="36" spans="2:31" s="65" customFormat="1" ht="19.5" customHeight="1" x14ac:dyDescent="0.25">
      <c r="B36" s="70"/>
      <c r="C36" s="70"/>
      <c r="D36" s="70"/>
      <c r="E36" s="114"/>
      <c r="F36" s="114"/>
      <c r="G36" s="70"/>
      <c r="AA36" s="70"/>
      <c r="AB36" s="70"/>
      <c r="AC36" s="70"/>
      <c r="AD36" s="70"/>
      <c r="AE36" s="70"/>
    </row>
    <row r="37" spans="2:31" s="65" customFormat="1" ht="19.5" customHeight="1" x14ac:dyDescent="0.25">
      <c r="B37" s="70"/>
      <c r="C37" s="70"/>
      <c r="D37" s="70"/>
      <c r="E37" s="114"/>
      <c r="F37" s="114"/>
      <c r="G37" s="70"/>
      <c r="AA37" s="70"/>
      <c r="AB37" s="70"/>
      <c r="AC37" s="70"/>
      <c r="AD37" s="70"/>
      <c r="AE37" s="70"/>
    </row>
  </sheetData>
  <autoFilter ref="A10:AL10"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3">
    <mergeCell ref="A1:A4"/>
    <mergeCell ref="B6:G6"/>
    <mergeCell ref="T8:X8"/>
    <mergeCell ref="E9:G9"/>
    <mergeCell ref="K9:O9"/>
    <mergeCell ref="B1:E4"/>
    <mergeCell ref="I11:I15"/>
    <mergeCell ref="Q11:Q15"/>
    <mergeCell ref="I8:O8"/>
    <mergeCell ref="F1:G1"/>
    <mergeCell ref="F2:G2"/>
    <mergeCell ref="F3:G3"/>
    <mergeCell ref="F4:G4"/>
  </mergeCells>
  <conditionalFormatting sqref="D11:E24">
    <cfRule type="cellIs" dxfId="59" priority="1" operator="equal">
      <formula>$S$15</formula>
    </cfRule>
    <cfRule type="cellIs" dxfId="58" priority="2" operator="equal">
      <formula>$S$14</formula>
    </cfRule>
    <cfRule type="cellIs" dxfId="57" priority="3" operator="equal">
      <formula>$S$13</formula>
    </cfRule>
    <cfRule type="cellIs" dxfId="56" priority="4" operator="equal">
      <formula>$S$12</formula>
    </cfRule>
    <cfRule type="cellIs" dxfId="55" priority="5" operator="equal">
      <formula>$S$11</formula>
    </cfRule>
  </conditionalFormatting>
  <conditionalFormatting sqref="F11:F24">
    <cfRule type="cellIs" dxfId="54" priority="6" operator="equal">
      <formula>$T$10</formula>
    </cfRule>
    <cfRule type="cellIs" dxfId="53" priority="7" operator="equal">
      <formula>$U$10</formula>
    </cfRule>
    <cfRule type="cellIs" dxfId="52" priority="8" operator="equal">
      <formula>$V$10</formula>
    </cfRule>
    <cfRule type="cellIs" dxfId="51" priority="9" operator="equal">
      <formula>$W$10</formula>
    </cfRule>
    <cfRule type="cellIs" dxfId="50" priority="10" operator="equal">
      <formula>$X$10</formula>
    </cfRule>
  </conditionalFormatting>
  <conditionalFormatting sqref="G11:G24">
    <cfRule type="cellIs" dxfId="49" priority="11" operator="equal">
      <formula>$T$18</formula>
    </cfRule>
    <cfRule type="cellIs" dxfId="48" priority="12" operator="equal">
      <formula>$T$19</formula>
    </cfRule>
    <cfRule type="cellIs" dxfId="47" priority="13" operator="equal">
      <formula>$T$20</formula>
    </cfRule>
    <cfRule type="cellIs" dxfId="46" priority="14" operator="equal">
      <formula>$T$21</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10:JJ10" xr:uid="{00000000-0002-0000-0500-000000000000}"/>
    <dataValidation allowBlank="1" showInputMessage="1" showErrorMessage="1" prompt="La probabilidad se encuentra determinada por una escala de 1 a 3, siendo 1 la menor probabilidad de ocurrencia del riesgo y 3 la mayor probabilidad de  ocurrencia." sqref="JC10" xr:uid="{00000000-0002-0000-0500-000001000000}"/>
    <dataValidation type="list" allowBlank="1" showInputMessage="1" showErrorMessage="1" sqref="JD11:JJ18"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8"/>
  <sheetViews>
    <sheetView showGridLines="0" zoomScale="85" zoomScaleNormal="85" workbookViewId="0">
      <pane xSplit="1" ySplit="11" topLeftCell="B12" activePane="bottomRight" state="frozen"/>
      <selection pane="topRight" activeCell="B1" sqref="B1"/>
      <selection pane="bottomLeft" activeCell="A7" sqref="A7"/>
      <selection pane="bottomRight" activeCell="K16" sqref="K16"/>
    </sheetView>
  </sheetViews>
  <sheetFormatPr baseColWidth="10" defaultColWidth="14.28515625" defaultRowHeight="12.75" x14ac:dyDescent="0.25"/>
  <cols>
    <col min="1" max="1" width="12.85546875" style="65" customWidth="1" collapsed="1"/>
    <col min="2" max="2" width="9.140625" style="70" bestFit="1" customWidth="1" collapsed="1"/>
    <col min="3" max="4" width="15.5703125" style="70" customWidth="1" collapsed="1"/>
    <col min="5" max="5" width="19.7109375" style="114" customWidth="1" collapsed="1"/>
    <col min="6" max="6" width="15.5703125" style="114" customWidth="1" collapsed="1"/>
    <col min="7" max="7" width="15.5703125" style="70" customWidth="1" collapsed="1"/>
    <col min="8" max="8" width="3.85546875" style="70" customWidth="1" collapsed="1"/>
    <col min="9" max="9" width="7.42578125" style="70" customWidth="1" collapsed="1"/>
    <col min="10" max="10" width="25" style="70" customWidth="1" collapsed="1"/>
    <col min="11" max="14" width="12.42578125" style="70" customWidth="1" collapsed="1"/>
    <col min="15" max="15" width="20.140625" style="70" customWidth="1" collapsed="1"/>
    <col min="16" max="16" width="3.85546875" style="70" customWidth="1" collapsed="1"/>
    <col min="17" max="17" width="4.85546875" style="65" hidden="1" customWidth="1" collapsed="1"/>
    <col min="18" max="18" width="6.140625" style="65" hidden="1" customWidth="1" collapsed="1"/>
    <col min="19" max="24" width="14" style="65" hidden="1" customWidth="1" collapsed="1"/>
    <col min="25" max="29" width="11.42578125" style="65" customWidth="1" collapsed="1"/>
    <col min="30" max="30" width="5.5703125" style="65" bestFit="1" customWidth="1" collapsed="1"/>
    <col min="31" max="31" width="26.85546875" style="65" customWidth="1" collapsed="1"/>
    <col min="32" max="36" width="22.85546875" style="70" customWidth="1" collapsed="1"/>
    <col min="37" max="37" width="23.42578125" style="65" customWidth="1" collapsed="1"/>
    <col min="38" max="265" width="11.42578125" style="65" customWidth="1" collapsed="1"/>
    <col min="266" max="266" width="12.7109375" style="65" customWidth="1" collapsed="1"/>
    <col min="267" max="267" width="47" style="65" customWidth="1" collapsed="1"/>
    <col min="268" max="268" width="35" style="65" customWidth="1" collapsed="1"/>
    <col min="269" max="16384" width="14.28515625" style="65" collapsed="1"/>
  </cols>
  <sheetData>
    <row r="1" spans="1:38" ht="16.5" customHeight="1" x14ac:dyDescent="0.25">
      <c r="A1" s="387"/>
      <c r="B1" s="389" t="str">
        <f>+'2 CONTEXTO E IDENTIFICACIÓN'!B1</f>
        <v>MAPA RIESGOS OPERATIVOS  POR PROCESOS</v>
      </c>
      <c r="C1" s="389"/>
      <c r="D1" s="389"/>
      <c r="E1" s="389"/>
      <c r="F1" s="389"/>
      <c r="G1" s="389"/>
      <c r="H1" s="389"/>
      <c r="I1" s="389"/>
      <c r="J1" s="389"/>
      <c r="K1" s="389"/>
      <c r="L1" s="389"/>
      <c r="M1" s="389"/>
      <c r="N1" s="389"/>
      <c r="O1" s="277" t="str">
        <f>+'2 CONTEXTO E IDENTIFICACIÓN'!I1</f>
        <v>Código: M-ST-PTM-055</v>
      </c>
    </row>
    <row r="2" spans="1:38" ht="16.5" customHeight="1" x14ac:dyDescent="0.25">
      <c r="A2" s="387"/>
      <c r="B2" s="389"/>
      <c r="C2" s="389"/>
      <c r="D2" s="389"/>
      <c r="E2" s="389"/>
      <c r="F2" s="389"/>
      <c r="G2" s="389"/>
      <c r="H2" s="389"/>
      <c r="I2" s="389"/>
      <c r="J2" s="389"/>
      <c r="K2" s="389"/>
      <c r="L2" s="389"/>
      <c r="M2" s="389"/>
      <c r="N2" s="389"/>
      <c r="O2" s="277" t="str">
        <f>+'2 CONTEXTO E IDENTIFICACIÓN'!I2</f>
        <v>Fecha: 31/01/2022</v>
      </c>
    </row>
    <row r="3" spans="1:38" s="53" customFormat="1" ht="16.5" customHeight="1" x14ac:dyDescent="0.2">
      <c r="A3" s="387"/>
      <c r="B3" s="389"/>
      <c r="C3" s="389"/>
      <c r="D3" s="389"/>
      <c r="E3" s="389"/>
      <c r="F3" s="389"/>
      <c r="G3" s="389"/>
      <c r="H3" s="389"/>
      <c r="I3" s="389"/>
      <c r="J3" s="389"/>
      <c r="K3" s="389"/>
      <c r="L3" s="389"/>
      <c r="M3" s="389"/>
      <c r="N3" s="389"/>
      <c r="O3" s="277" t="str">
        <f>+'2 CONTEXTO E IDENTIFICACIÓN'!I3</f>
        <v>Versión: 001</v>
      </c>
      <c r="AF3" s="54"/>
      <c r="AG3" s="54"/>
      <c r="AH3" s="54"/>
      <c r="AI3" s="54"/>
      <c r="AJ3" s="54"/>
    </row>
    <row r="4" spans="1:38" s="53" customFormat="1" ht="16.5" customHeight="1" x14ac:dyDescent="0.2">
      <c r="A4" s="388"/>
      <c r="B4" s="389"/>
      <c r="C4" s="389"/>
      <c r="D4" s="389"/>
      <c r="E4" s="389"/>
      <c r="F4" s="389"/>
      <c r="G4" s="389"/>
      <c r="H4" s="389"/>
      <c r="I4" s="389"/>
      <c r="J4" s="389"/>
      <c r="K4" s="389"/>
      <c r="L4" s="389"/>
      <c r="M4" s="389"/>
      <c r="N4" s="389"/>
      <c r="O4" s="277" t="str">
        <f>+'2 CONTEXTO E IDENTIFICACIÓN'!I4</f>
        <v>Página:</v>
      </c>
      <c r="P4" s="55"/>
      <c r="AF4" s="54"/>
      <c r="AG4" s="54"/>
      <c r="AH4" s="54"/>
      <c r="AI4" s="54"/>
      <c r="AJ4" s="54"/>
    </row>
    <row r="5" spans="1:38" s="53" customFormat="1" x14ac:dyDescent="0.2">
      <c r="A5" s="57"/>
      <c r="B5" s="55"/>
      <c r="C5" s="55"/>
      <c r="D5" s="55"/>
      <c r="E5" s="184"/>
      <c r="F5" s="184"/>
      <c r="G5" s="55"/>
      <c r="H5" s="55"/>
      <c r="O5" s="56"/>
      <c r="P5" s="55"/>
      <c r="AF5" s="54"/>
      <c r="AG5" s="54"/>
      <c r="AH5" s="54"/>
      <c r="AI5" s="54"/>
      <c r="AJ5" s="54"/>
    </row>
    <row r="6" spans="1:38" s="53" customFormat="1" ht="17.45" customHeight="1" x14ac:dyDescent="0.2">
      <c r="A6" s="13" t="s">
        <v>145</v>
      </c>
      <c r="B6" s="376" t="str">
        <f>+IF('2 CONTEXTO E IDENTIFICACIÓN'!$B$6="","",'2 CONTEXTO E IDENTIFICACIÓN'!$B$6)</f>
        <v>FOMVIVIENDA</v>
      </c>
      <c r="C6" s="376"/>
      <c r="D6" s="376"/>
      <c r="E6" s="376"/>
      <c r="F6" s="376"/>
      <c r="G6" s="376"/>
      <c r="H6" s="376"/>
      <c r="I6" s="376"/>
      <c r="J6" s="376"/>
      <c r="K6" s="376"/>
      <c r="L6" s="376"/>
      <c r="M6" s="376"/>
      <c r="N6" s="376"/>
      <c r="O6" s="376"/>
      <c r="P6" s="55"/>
      <c r="AF6" s="54"/>
      <c r="AG6" s="54"/>
      <c r="AH6" s="54"/>
      <c r="AI6" s="54"/>
      <c r="AJ6" s="54"/>
    </row>
    <row r="7" spans="1:38" s="53" customFormat="1" ht="17.45" customHeight="1" x14ac:dyDescent="0.2">
      <c r="A7" s="184"/>
      <c r="B7" s="184"/>
      <c r="C7" s="184"/>
      <c r="D7" s="184"/>
      <c r="E7" s="184"/>
      <c r="F7" s="184"/>
      <c r="G7" s="55"/>
      <c r="H7" s="55"/>
      <c r="I7" s="185"/>
      <c r="J7" s="185"/>
      <c r="K7" s="186"/>
      <c r="L7" s="186"/>
      <c r="M7" s="186"/>
      <c r="N7" s="56"/>
      <c r="O7" s="56"/>
      <c r="P7" s="55"/>
      <c r="AF7" s="54"/>
      <c r="AG7" s="54"/>
      <c r="AH7" s="54"/>
      <c r="AI7" s="54"/>
      <c r="AJ7" s="54"/>
    </row>
    <row r="8" spans="1:38" s="53" customFormat="1" ht="15" thickBot="1" x14ac:dyDescent="0.25">
      <c r="D8" s="52"/>
      <c r="E8" s="52"/>
      <c r="F8" s="110"/>
      <c r="AF8" s="54"/>
      <c r="AG8" s="54"/>
      <c r="AH8" s="54"/>
      <c r="AI8" s="54"/>
      <c r="AJ8" s="54"/>
    </row>
    <row r="9" spans="1:38" s="53" customFormat="1" ht="13.5" thickBot="1" x14ac:dyDescent="0.25">
      <c r="A9" s="432" t="s">
        <v>20</v>
      </c>
      <c r="B9" s="433"/>
      <c r="C9" s="433"/>
      <c r="D9" s="433"/>
      <c r="E9" s="433"/>
      <c r="F9" s="433"/>
      <c r="G9" s="434"/>
      <c r="I9" s="432" t="s">
        <v>21</v>
      </c>
      <c r="J9" s="433"/>
      <c r="K9" s="433"/>
      <c r="L9" s="433"/>
      <c r="M9" s="433"/>
      <c r="N9" s="433"/>
      <c r="O9" s="434"/>
      <c r="R9" s="58"/>
      <c r="S9" s="59"/>
      <c r="T9" s="380" t="s">
        <v>78</v>
      </c>
      <c r="U9" s="380"/>
      <c r="V9" s="380"/>
      <c r="W9" s="380"/>
      <c r="X9" s="381"/>
      <c r="AF9" s="54"/>
      <c r="AG9" s="54"/>
      <c r="AH9" s="54"/>
      <c r="AI9" s="54"/>
      <c r="AJ9" s="54"/>
    </row>
    <row r="10" spans="1:38" x14ac:dyDescent="0.25">
      <c r="A10" s="63"/>
      <c r="B10" s="64"/>
      <c r="C10" s="380" t="s">
        <v>78</v>
      </c>
      <c r="D10" s="380"/>
      <c r="E10" s="380"/>
      <c r="F10" s="380"/>
      <c r="G10" s="381"/>
      <c r="H10" s="62"/>
      <c r="I10" s="63"/>
      <c r="J10" s="64"/>
      <c r="K10" s="380" t="s">
        <v>78</v>
      </c>
      <c r="L10" s="380"/>
      <c r="M10" s="380"/>
      <c r="N10" s="380"/>
      <c r="O10" s="381"/>
      <c r="P10" s="62"/>
      <c r="R10" s="66"/>
      <c r="T10" s="67">
        <v>0.2</v>
      </c>
      <c r="U10" s="67">
        <v>0.4</v>
      </c>
      <c r="V10" s="67">
        <v>0.6</v>
      </c>
      <c r="W10" s="67">
        <v>0.8</v>
      </c>
      <c r="X10" s="68">
        <v>1</v>
      </c>
      <c r="Y10" s="69"/>
      <c r="Z10" s="69"/>
      <c r="AA10" s="69"/>
      <c r="AB10" s="69"/>
      <c r="AC10" s="69"/>
      <c r="AD10" s="69"/>
      <c r="AE10" s="69"/>
    </row>
    <row r="11" spans="1:38" x14ac:dyDescent="0.2">
      <c r="A11" s="66"/>
      <c r="B11" s="75"/>
      <c r="C11" s="76" t="s">
        <v>56</v>
      </c>
      <c r="D11" s="76" t="s">
        <v>7</v>
      </c>
      <c r="E11" s="76" t="s">
        <v>5</v>
      </c>
      <c r="F11" s="76" t="s">
        <v>6</v>
      </c>
      <c r="G11" s="77" t="s">
        <v>64</v>
      </c>
      <c r="H11" s="62"/>
      <c r="I11" s="66"/>
      <c r="J11" s="75"/>
      <c r="K11" s="76" t="s">
        <v>56</v>
      </c>
      <c r="L11" s="76" t="s">
        <v>7</v>
      </c>
      <c r="M11" s="76" t="s">
        <v>5</v>
      </c>
      <c r="N11" s="76" t="s">
        <v>6</v>
      </c>
      <c r="O11" s="77" t="s">
        <v>64</v>
      </c>
      <c r="P11" s="62"/>
      <c r="R11" s="66"/>
      <c r="S11" s="78"/>
      <c r="T11" s="79" t="s">
        <v>56</v>
      </c>
      <c r="U11" s="79" t="s">
        <v>7</v>
      </c>
      <c r="V11" s="79" t="s">
        <v>5</v>
      </c>
      <c r="W11" s="79" t="s">
        <v>6</v>
      </c>
      <c r="X11" s="80" t="s">
        <v>64</v>
      </c>
      <c r="AA11" s="69"/>
      <c r="AB11" s="69"/>
      <c r="AC11" s="81"/>
      <c r="AD11" s="81"/>
      <c r="AE11" s="81"/>
      <c r="AF11" s="81"/>
      <c r="AG11" s="81"/>
      <c r="AH11" s="81"/>
      <c r="AI11" s="81"/>
      <c r="AJ11" s="81"/>
      <c r="AK11" s="81"/>
      <c r="AL11" s="81"/>
    </row>
    <row r="12" spans="1:38" ht="55.5" customHeight="1" x14ac:dyDescent="0.2">
      <c r="A12" s="382" t="s">
        <v>45</v>
      </c>
      <c r="B12" s="76" t="s">
        <v>53</v>
      </c>
      <c r="C12" s="86" t="str">
        <f>+'[3]4 MAPA CALOR INHERENTE'!I11</f>
        <v xml:space="preserve">                   </v>
      </c>
      <c r="D12" s="86" t="str">
        <f>+'[3]4 MAPA CALOR INHERENTE'!J11</f>
        <v xml:space="preserve">                   </v>
      </c>
      <c r="E12" s="86" t="str">
        <f>+'[3]4 MAPA CALOR INHERENTE'!K11</f>
        <v xml:space="preserve">                   </v>
      </c>
      <c r="F12" s="86" t="str">
        <f>+'[3]4 MAPA CALOR INHERENTE'!L11</f>
        <v xml:space="preserve">                   </v>
      </c>
      <c r="G12" s="87" t="str">
        <f>+'[3]4 MAPA CALOR INHERENTE'!M11</f>
        <v xml:space="preserve">                   </v>
      </c>
      <c r="H12" s="85"/>
      <c r="I12" s="382" t="s">
        <v>45</v>
      </c>
      <c r="J12" s="76" t="s">
        <v>53</v>
      </c>
      <c r="K12" s="86" t="str">
        <f>+'6 MAPA CALOR RESIDUAL'!K11</f>
        <v xml:space="preserve">                   </v>
      </c>
      <c r="L12" s="86" t="str">
        <f>+'6 MAPA CALOR RESIDUAL'!L11</f>
        <v xml:space="preserve">                   </v>
      </c>
      <c r="M12" s="86" t="str">
        <f>+'6 MAPA CALOR RESIDUAL'!M11</f>
        <v xml:space="preserve">                   </v>
      </c>
      <c r="N12" s="86" t="str">
        <f>+'6 MAPA CALOR RESIDUAL'!N11</f>
        <v xml:space="preserve">                   </v>
      </c>
      <c r="O12" s="87" t="str">
        <f>+'6 MAPA CALOR RESIDUAL'!O11</f>
        <v xml:space="preserve">                   </v>
      </c>
      <c r="P12" s="85"/>
      <c r="Q12" s="429" t="s">
        <v>45</v>
      </c>
      <c r="R12" s="88">
        <v>1</v>
      </c>
      <c r="S12" s="79" t="s">
        <v>53</v>
      </c>
      <c r="T12" s="86" t="s">
        <v>76</v>
      </c>
      <c r="U12" s="86" t="s">
        <v>76</v>
      </c>
      <c r="V12" s="86" t="s">
        <v>76</v>
      </c>
      <c r="W12" s="86" t="s">
        <v>76</v>
      </c>
      <c r="X12" s="87" t="s">
        <v>75</v>
      </c>
      <c r="AA12" s="69"/>
      <c r="AB12" s="69"/>
      <c r="AC12" s="81"/>
      <c r="AD12" s="81"/>
      <c r="AE12" s="81"/>
      <c r="AF12" s="89"/>
      <c r="AG12" s="89"/>
      <c r="AH12" s="89"/>
      <c r="AI12" s="89"/>
      <c r="AJ12" s="89"/>
      <c r="AK12" s="81"/>
      <c r="AL12" s="81"/>
    </row>
    <row r="13" spans="1:38" ht="55.5" customHeight="1" x14ac:dyDescent="0.2">
      <c r="A13" s="382"/>
      <c r="B13" s="76" t="s">
        <v>52</v>
      </c>
      <c r="C13" s="90" t="str">
        <f>+'[3]4 MAPA CALOR INHERENTE'!I12</f>
        <v xml:space="preserve">                   </v>
      </c>
      <c r="D13" s="90" t="str">
        <f>+'[3]4 MAPA CALOR INHERENTE'!J12</f>
        <v xml:space="preserve">                   </v>
      </c>
      <c r="E13" s="86" t="str">
        <f>+'[3]4 MAPA CALOR INHERENTE'!K12</f>
        <v xml:space="preserve">                   </v>
      </c>
      <c r="F13" s="86" t="str">
        <f>+'[3]4 MAPA CALOR INHERENTE'!L12</f>
        <v xml:space="preserve">                   </v>
      </c>
      <c r="G13" s="87" t="str">
        <f>+'[3]4 MAPA CALOR INHERENTE'!M12</f>
        <v xml:space="preserve">                   </v>
      </c>
      <c r="H13" s="85"/>
      <c r="I13" s="382"/>
      <c r="J13" s="76" t="s">
        <v>52</v>
      </c>
      <c r="K13" s="90" t="str">
        <f>+'6 MAPA CALOR RESIDUAL'!K12</f>
        <v xml:space="preserve">                   </v>
      </c>
      <c r="L13" s="90" t="str">
        <f>+'6 MAPA CALOR RESIDUAL'!L12</f>
        <v xml:space="preserve">                   </v>
      </c>
      <c r="M13" s="86" t="str">
        <f>+'6 MAPA CALOR RESIDUAL'!M12</f>
        <v xml:space="preserve">                   </v>
      </c>
      <c r="N13" s="86" t="str">
        <f>+'6 MAPA CALOR RESIDUAL'!N12</f>
        <v xml:space="preserve">                   </v>
      </c>
      <c r="O13" s="87" t="str">
        <f>+'6 MAPA CALOR RESIDUAL'!O12</f>
        <v xml:space="preserve">                   </v>
      </c>
      <c r="P13" s="85"/>
      <c r="Q13" s="429"/>
      <c r="R13" s="88">
        <v>0.8</v>
      </c>
      <c r="S13" s="79" t="s">
        <v>52</v>
      </c>
      <c r="T13" s="90" t="s">
        <v>5</v>
      </c>
      <c r="U13" s="90" t="s">
        <v>5</v>
      </c>
      <c r="V13" s="86" t="s">
        <v>76</v>
      </c>
      <c r="W13" s="86" t="s">
        <v>76</v>
      </c>
      <c r="X13" s="87" t="s">
        <v>75</v>
      </c>
      <c r="AA13" s="69"/>
      <c r="AB13" s="69"/>
      <c r="AC13" s="81"/>
      <c r="AD13" s="91"/>
      <c r="AE13" s="92"/>
      <c r="AF13" s="89"/>
      <c r="AG13" s="89"/>
      <c r="AH13" s="89"/>
      <c r="AI13" s="89"/>
      <c r="AJ13" s="89"/>
      <c r="AK13" s="81"/>
      <c r="AL13" s="81"/>
    </row>
    <row r="14" spans="1:38" ht="55.5" customHeight="1" x14ac:dyDescent="0.2">
      <c r="A14" s="382"/>
      <c r="B14" s="76" t="s">
        <v>50</v>
      </c>
      <c r="C14" s="90" t="str">
        <f>+'[3]4 MAPA CALOR INHERENTE'!I13</f>
        <v xml:space="preserve">      R7   R10 R11 R12  R14 R15 R16 R17   </v>
      </c>
      <c r="D14" s="90" t="str">
        <f>+'[3]4 MAPA CALOR INHERENTE'!J13</f>
        <v xml:space="preserve">            R13       </v>
      </c>
      <c r="E14" s="90" t="str">
        <f>+'[3]4 MAPA CALOR INHERENTE'!K13</f>
        <v xml:space="preserve">       R8 R9           </v>
      </c>
      <c r="F14" s="86" t="str">
        <f>+'[3]4 MAPA CALOR INHERENTE'!L13</f>
        <v xml:space="preserve">R1 R2   R5 R6              </v>
      </c>
      <c r="G14" s="87" t="str">
        <f>+'[3]4 MAPA CALOR INHERENTE'!M13</f>
        <v xml:space="preserve">  R3 R4                </v>
      </c>
      <c r="H14" s="85"/>
      <c r="I14" s="382"/>
      <c r="J14" s="76" t="s">
        <v>50</v>
      </c>
      <c r="K14" s="90" t="str">
        <f>+'6 MAPA CALOR RESIDUAL'!K13</f>
        <v xml:space="preserve">                   </v>
      </c>
      <c r="L14" s="90" t="str">
        <f>+'6 MAPA CALOR RESIDUAL'!L13</f>
        <v xml:space="preserve">                   </v>
      </c>
      <c r="M14" s="90" t="str">
        <f>+'6 MAPA CALOR RESIDUAL'!M13</f>
        <v xml:space="preserve">                   </v>
      </c>
      <c r="N14" s="86" t="str">
        <f>+'6 MAPA CALOR RESIDUAL'!N13</f>
        <v xml:space="preserve">                   </v>
      </c>
      <c r="O14" s="87" t="str">
        <f>+'6 MAPA CALOR RESIDUAL'!O13</f>
        <v xml:space="preserve">         R10          </v>
      </c>
      <c r="P14" s="85"/>
      <c r="Q14" s="429"/>
      <c r="R14" s="88">
        <v>0.6</v>
      </c>
      <c r="S14" s="79" t="s">
        <v>50</v>
      </c>
      <c r="T14" s="90" t="s">
        <v>5</v>
      </c>
      <c r="U14" s="90" t="s">
        <v>5</v>
      </c>
      <c r="V14" s="90" t="s">
        <v>5</v>
      </c>
      <c r="W14" s="86" t="s">
        <v>76</v>
      </c>
      <c r="X14" s="87" t="s">
        <v>75</v>
      </c>
      <c r="AA14" s="69"/>
      <c r="AB14" s="69"/>
      <c r="AC14" s="81"/>
      <c r="AD14" s="91"/>
      <c r="AE14" s="92"/>
      <c r="AF14" s="89"/>
      <c r="AG14" s="89"/>
      <c r="AH14" s="89"/>
      <c r="AI14" s="89"/>
      <c r="AJ14" s="93"/>
      <c r="AK14" s="81"/>
      <c r="AL14" s="81"/>
    </row>
    <row r="15" spans="1:38" ht="55.5" customHeight="1" x14ac:dyDescent="0.2">
      <c r="A15" s="382"/>
      <c r="B15" s="76" t="s">
        <v>48</v>
      </c>
      <c r="C15" s="94" t="str">
        <f>+'[3]4 MAPA CALOR INHERENTE'!I14</f>
        <v xml:space="preserve">                   </v>
      </c>
      <c r="D15" s="90" t="str">
        <f>+'[3]4 MAPA CALOR INHERENTE'!J14</f>
        <v xml:space="preserve">                   </v>
      </c>
      <c r="E15" s="90" t="str">
        <f>+'[3]4 MAPA CALOR INHERENTE'!K14</f>
        <v xml:space="preserve">                   </v>
      </c>
      <c r="F15" s="86" t="str">
        <f>+'[3]4 MAPA CALOR INHERENTE'!L14</f>
        <v xml:space="preserve">                   </v>
      </c>
      <c r="G15" s="87" t="str">
        <f>+'[3]4 MAPA CALOR INHERENTE'!M14</f>
        <v xml:space="preserve">                   </v>
      </c>
      <c r="H15" s="85"/>
      <c r="I15" s="382"/>
      <c r="J15" s="76" t="s">
        <v>48</v>
      </c>
      <c r="K15" s="94" t="str">
        <f>+'6 MAPA CALOR RESIDUAL'!K14</f>
        <v xml:space="preserve">                   </v>
      </c>
      <c r="L15" s="90" t="str">
        <f>+'6 MAPA CALOR RESIDUAL'!L14</f>
        <v xml:space="preserve">                   </v>
      </c>
      <c r="M15" s="90" t="str">
        <f>+'6 MAPA CALOR RESIDUAL'!M14</f>
        <v xml:space="preserve">                   </v>
      </c>
      <c r="N15" s="86" t="str">
        <f>+'6 MAPA CALOR RESIDUAL'!N14</f>
        <v xml:space="preserve"> R2 R3           R14      </v>
      </c>
      <c r="O15" s="87" t="str">
        <f>+'6 MAPA CALOR RESIDUAL'!O14</f>
        <v xml:space="preserve">     R6 R7    R11         </v>
      </c>
      <c r="P15" s="85"/>
      <c r="Q15" s="429"/>
      <c r="R15" s="88">
        <v>0.4</v>
      </c>
      <c r="S15" s="79" t="s">
        <v>48</v>
      </c>
      <c r="T15" s="94" t="s">
        <v>77</v>
      </c>
      <c r="U15" s="90" t="s">
        <v>5</v>
      </c>
      <c r="V15" s="90" t="s">
        <v>5</v>
      </c>
      <c r="W15" s="86" t="s">
        <v>76</v>
      </c>
      <c r="X15" s="87" t="s">
        <v>75</v>
      </c>
      <c r="AA15" s="69"/>
      <c r="AB15" s="69"/>
      <c r="AC15" s="81"/>
      <c r="AD15" s="91"/>
      <c r="AE15" s="92"/>
      <c r="AF15" s="89"/>
      <c r="AG15" s="89"/>
      <c r="AH15" s="89"/>
      <c r="AI15" s="93"/>
      <c r="AJ15" s="89"/>
      <c r="AK15" s="81"/>
      <c r="AL15" s="81"/>
    </row>
    <row r="16" spans="1:38" ht="55.5" customHeight="1" thickBot="1" x14ac:dyDescent="0.25">
      <c r="A16" s="383"/>
      <c r="B16" s="95" t="s">
        <v>46</v>
      </c>
      <c r="C16" s="96" t="str">
        <f>+'[3]4 MAPA CALOR INHERENTE'!I15</f>
        <v xml:space="preserve">                   </v>
      </c>
      <c r="D16" s="96" t="str">
        <f>+'[3]4 MAPA CALOR INHERENTE'!J15</f>
        <v xml:space="preserve">                   </v>
      </c>
      <c r="E16" s="97" t="str">
        <f>+'[3]4 MAPA CALOR INHERENTE'!K15</f>
        <v xml:space="preserve">                   </v>
      </c>
      <c r="F16" s="98" t="str">
        <f>+'[3]4 MAPA CALOR INHERENTE'!L15</f>
        <v xml:space="preserve">                   </v>
      </c>
      <c r="G16" s="99" t="str">
        <f>+'[3]4 MAPA CALOR INHERENTE'!M15</f>
        <v xml:space="preserve">                   </v>
      </c>
      <c r="H16" s="85"/>
      <c r="I16" s="383"/>
      <c r="J16" s="95" t="s">
        <v>46</v>
      </c>
      <c r="K16" s="96" t="str">
        <f>+'6 MAPA CALOR RESIDUAL'!K15</f>
        <v xml:space="preserve">                   </v>
      </c>
      <c r="L16" s="96" t="str">
        <f>+'6 MAPA CALOR RESIDUAL'!L15</f>
        <v xml:space="preserve">                   </v>
      </c>
      <c r="M16" s="97" t="str">
        <f>+'6 MAPA CALOR RESIDUAL'!M15</f>
        <v xml:space="preserve">                   </v>
      </c>
      <c r="N16" s="98" t="str">
        <f>+'6 MAPA CALOR RESIDUAL'!N15</f>
        <v xml:space="preserve">R1   R4 R5               </v>
      </c>
      <c r="O16" s="99" t="str">
        <f>+'6 MAPA CALOR RESIDUAL'!O15</f>
        <v xml:space="preserve">       R8 R9   R12 R13       </v>
      </c>
      <c r="P16" s="85"/>
      <c r="Q16" s="429"/>
      <c r="R16" s="100">
        <v>0.2</v>
      </c>
      <c r="S16" s="101" t="s">
        <v>46</v>
      </c>
      <c r="T16" s="96" t="s">
        <v>77</v>
      </c>
      <c r="U16" s="96" t="s">
        <v>77</v>
      </c>
      <c r="V16" s="97" t="s">
        <v>5</v>
      </c>
      <c r="W16" s="98" t="s">
        <v>76</v>
      </c>
      <c r="X16" s="99" t="s">
        <v>75</v>
      </c>
      <c r="AA16" s="69"/>
      <c r="AB16" s="69"/>
      <c r="AC16" s="81"/>
      <c r="AD16" s="91"/>
      <c r="AE16" s="92"/>
      <c r="AF16" s="89"/>
      <c r="AG16" s="89"/>
      <c r="AH16" s="89"/>
      <c r="AI16" s="102"/>
      <c r="AJ16" s="89"/>
      <c r="AK16" s="81"/>
      <c r="AL16" s="81"/>
    </row>
    <row r="17" spans="1:38" x14ac:dyDescent="0.2">
      <c r="A17" s="70"/>
      <c r="B17" s="85"/>
      <c r="C17" s="166"/>
      <c r="D17" s="167"/>
      <c r="E17" s="168"/>
      <c r="F17" s="168"/>
      <c r="G17" s="85"/>
      <c r="H17" s="85"/>
      <c r="I17" s="85"/>
      <c r="J17" s="85"/>
      <c r="K17" s="85"/>
      <c r="L17" s="85"/>
      <c r="M17" s="85"/>
      <c r="N17" s="85"/>
      <c r="O17" s="85"/>
      <c r="P17" s="85"/>
      <c r="AA17" s="69"/>
      <c r="AB17" s="69"/>
      <c r="AC17" s="81"/>
      <c r="AD17" s="91"/>
      <c r="AE17" s="92"/>
      <c r="AF17" s="89"/>
      <c r="AG17" s="89"/>
      <c r="AH17" s="89"/>
      <c r="AI17" s="89"/>
      <c r="AJ17" s="89"/>
      <c r="AK17" s="81"/>
      <c r="AL17" s="81"/>
    </row>
    <row r="18" spans="1:38" ht="25.5" x14ac:dyDescent="0.2">
      <c r="A18" s="70"/>
      <c r="B18" s="85"/>
      <c r="C18" s="166"/>
      <c r="D18" s="167"/>
      <c r="E18" s="168"/>
      <c r="F18" s="168"/>
      <c r="G18" s="85"/>
      <c r="H18" s="85"/>
      <c r="I18" s="85"/>
      <c r="J18" s="85"/>
      <c r="K18" s="85"/>
      <c r="L18" s="85"/>
      <c r="M18" s="85"/>
      <c r="N18" s="85"/>
      <c r="O18" s="85"/>
      <c r="P18" s="85"/>
      <c r="T18" s="73" t="s">
        <v>79</v>
      </c>
      <c r="V18" s="69"/>
      <c r="W18" s="69"/>
      <c r="X18" s="69"/>
      <c r="Y18" s="69"/>
      <c r="Z18" s="69"/>
      <c r="AA18" s="69"/>
      <c r="AB18" s="69"/>
      <c r="AC18" s="81"/>
      <c r="AD18" s="91"/>
      <c r="AE18" s="81"/>
      <c r="AF18" s="92"/>
      <c r="AG18" s="92"/>
      <c r="AH18" s="92"/>
      <c r="AI18" s="92"/>
      <c r="AJ18" s="92"/>
      <c r="AK18" s="81"/>
      <c r="AL18" s="81"/>
    </row>
    <row r="19" spans="1:38" x14ac:dyDescent="0.2">
      <c r="A19" s="70"/>
      <c r="B19" s="85"/>
      <c r="C19" s="166"/>
      <c r="D19" s="167"/>
      <c r="E19" s="168"/>
      <c r="F19" s="168"/>
      <c r="G19" s="85"/>
      <c r="H19" s="85"/>
      <c r="I19" s="85"/>
      <c r="J19" s="85"/>
      <c r="K19" s="85"/>
      <c r="L19" s="85"/>
      <c r="M19" s="85"/>
      <c r="N19" s="85"/>
      <c r="O19" s="85"/>
      <c r="P19" s="85"/>
      <c r="T19" s="103" t="s">
        <v>75</v>
      </c>
      <c r="V19" s="69"/>
      <c r="W19" s="69"/>
      <c r="X19" s="69"/>
      <c r="Y19" s="69"/>
      <c r="Z19" s="69"/>
      <c r="AA19" s="69"/>
      <c r="AB19" s="69"/>
      <c r="AC19" s="81"/>
      <c r="AD19" s="81"/>
      <c r="AE19" s="81"/>
      <c r="AF19" s="89"/>
      <c r="AG19" s="89"/>
      <c r="AH19" s="89"/>
      <c r="AI19" s="89"/>
      <c r="AJ19" s="89"/>
      <c r="AK19" s="81"/>
      <c r="AL19" s="81"/>
    </row>
    <row r="20" spans="1:38" x14ac:dyDescent="0.2">
      <c r="A20" s="70"/>
      <c r="B20" s="85"/>
      <c r="C20" s="166"/>
      <c r="D20" s="167"/>
      <c r="E20" s="168"/>
      <c r="F20" s="168"/>
      <c r="G20" s="85"/>
      <c r="H20" s="85"/>
      <c r="I20" s="85"/>
      <c r="J20" s="85"/>
      <c r="K20" s="85"/>
      <c r="L20" s="85"/>
      <c r="M20" s="85"/>
      <c r="N20" s="85"/>
      <c r="O20" s="85"/>
      <c r="P20" s="85"/>
      <c r="T20" s="86" t="s">
        <v>76</v>
      </c>
      <c r="U20" s="69"/>
      <c r="V20" s="69"/>
      <c r="W20" s="69"/>
      <c r="X20" s="69"/>
      <c r="Y20" s="69"/>
      <c r="Z20" s="69"/>
      <c r="AA20" s="69"/>
      <c r="AB20" s="69"/>
      <c r="AC20" s="81"/>
      <c r="AD20" s="81"/>
      <c r="AE20" s="81"/>
      <c r="AF20" s="89"/>
      <c r="AG20" s="89"/>
      <c r="AH20" s="89"/>
      <c r="AI20" s="89"/>
      <c r="AJ20" s="89"/>
      <c r="AK20" s="81"/>
      <c r="AL20" s="81"/>
    </row>
    <row r="21" spans="1:38" x14ac:dyDescent="0.2">
      <c r="A21" s="70"/>
      <c r="B21" s="85"/>
      <c r="C21" s="166"/>
      <c r="D21" s="167"/>
      <c r="E21" s="168"/>
      <c r="F21" s="168"/>
      <c r="G21" s="85"/>
      <c r="H21" s="85"/>
      <c r="I21" s="85"/>
      <c r="J21" s="85"/>
      <c r="K21" s="85"/>
      <c r="L21" s="85"/>
      <c r="M21" s="85"/>
      <c r="N21" s="85"/>
      <c r="O21" s="85"/>
      <c r="P21" s="85"/>
      <c r="S21" s="104"/>
      <c r="T21" s="90" t="s">
        <v>5</v>
      </c>
      <c r="U21" s="104"/>
      <c r="V21" s="104"/>
      <c r="W21" s="104"/>
      <c r="X21" s="104"/>
      <c r="Y21" s="104"/>
      <c r="Z21" s="104"/>
      <c r="AA21" s="104"/>
      <c r="AB21" s="104"/>
      <c r="AC21" s="81"/>
      <c r="AD21" s="81"/>
      <c r="AE21" s="105"/>
      <c r="AF21" s="105"/>
      <c r="AG21" s="105"/>
      <c r="AH21" s="105"/>
      <c r="AI21" s="105"/>
      <c r="AJ21" s="105"/>
      <c r="AK21" s="81"/>
      <c r="AL21" s="81"/>
    </row>
    <row r="22" spans="1:38" x14ac:dyDescent="0.2">
      <c r="A22" s="70"/>
      <c r="B22" s="85"/>
      <c r="C22" s="166"/>
      <c r="D22" s="167"/>
      <c r="E22" s="168"/>
      <c r="F22" s="168"/>
      <c r="G22" s="85"/>
      <c r="H22" s="85"/>
      <c r="I22" s="85"/>
      <c r="J22" s="85"/>
      <c r="K22" s="85"/>
      <c r="L22" s="85"/>
      <c r="M22" s="85"/>
      <c r="N22" s="85"/>
      <c r="O22" s="85"/>
      <c r="P22" s="85"/>
      <c r="S22" s="104"/>
      <c r="T22" s="94" t="s">
        <v>77</v>
      </c>
      <c r="AA22" s="104"/>
      <c r="AB22" s="104"/>
      <c r="AC22" s="81"/>
      <c r="AD22" s="81"/>
      <c r="AE22" s="81"/>
      <c r="AF22" s="89"/>
      <c r="AG22" s="89"/>
      <c r="AH22" s="89"/>
      <c r="AI22" s="89"/>
      <c r="AJ22" s="89"/>
      <c r="AK22" s="81"/>
      <c r="AL22" s="81"/>
    </row>
    <row r="23" spans="1:38" x14ac:dyDescent="0.2">
      <c r="A23" s="70"/>
      <c r="B23" s="85"/>
      <c r="C23" s="166"/>
      <c r="D23" s="167"/>
      <c r="E23" s="168"/>
      <c r="F23" s="168"/>
      <c r="G23" s="85"/>
      <c r="H23" s="85"/>
      <c r="I23" s="85"/>
      <c r="J23" s="85"/>
      <c r="K23" s="85"/>
      <c r="L23" s="85"/>
      <c r="M23" s="85"/>
      <c r="N23" s="85"/>
      <c r="O23" s="85"/>
      <c r="P23" s="85"/>
      <c r="Q23" s="106"/>
      <c r="R23" s="106"/>
      <c r="S23" s="104"/>
      <c r="AA23" s="104"/>
      <c r="AB23" s="104"/>
      <c r="AC23" s="81"/>
      <c r="AD23" s="81"/>
      <c r="AE23" s="81"/>
      <c r="AF23" s="89"/>
      <c r="AG23" s="89"/>
      <c r="AH23" s="89"/>
      <c r="AI23" s="89"/>
      <c r="AJ23" s="89"/>
      <c r="AK23" s="81"/>
      <c r="AL23" s="81"/>
    </row>
    <row r="24" spans="1:38" x14ac:dyDescent="0.2">
      <c r="A24" s="70"/>
      <c r="B24" s="85"/>
      <c r="C24" s="166"/>
      <c r="D24" s="167"/>
      <c r="E24" s="168"/>
      <c r="F24" s="168"/>
      <c r="G24" s="85"/>
      <c r="H24" s="85"/>
      <c r="I24" s="85"/>
      <c r="J24" s="85"/>
      <c r="K24" s="85"/>
      <c r="L24" s="85"/>
      <c r="M24" s="85"/>
      <c r="N24" s="85"/>
      <c r="O24" s="85"/>
      <c r="P24" s="85"/>
      <c r="Q24" s="106"/>
      <c r="R24" s="106"/>
      <c r="S24" s="107"/>
      <c r="AA24" s="104"/>
      <c r="AB24" s="104"/>
      <c r="AC24" s="81"/>
      <c r="AD24" s="102"/>
      <c r="AE24" s="102"/>
      <c r="AF24" s="102"/>
      <c r="AG24" s="102"/>
      <c r="AH24" s="102"/>
      <c r="AI24" s="102"/>
      <c r="AJ24" s="89"/>
      <c r="AK24" s="81"/>
      <c r="AL24" s="81"/>
    </row>
    <row r="25" spans="1:38" x14ac:dyDescent="0.2">
      <c r="A25" s="70"/>
      <c r="B25" s="85"/>
      <c r="C25" s="166"/>
      <c r="D25" s="167"/>
      <c r="E25" s="168"/>
      <c r="F25" s="168"/>
      <c r="G25" s="85"/>
      <c r="H25" s="85"/>
      <c r="I25" s="85"/>
      <c r="J25" s="85"/>
      <c r="K25" s="85"/>
      <c r="L25" s="85"/>
      <c r="M25" s="85"/>
      <c r="N25" s="85"/>
      <c r="O25" s="85"/>
      <c r="P25" s="85"/>
      <c r="Q25" s="106"/>
      <c r="R25" s="106"/>
      <c r="AC25" s="81"/>
      <c r="AD25" s="108"/>
      <c r="AE25" s="108"/>
      <c r="AF25" s="108"/>
      <c r="AG25" s="108"/>
      <c r="AH25" s="108"/>
      <c r="AI25" s="108"/>
      <c r="AJ25" s="89"/>
      <c r="AK25" s="81"/>
      <c r="AL25" s="81"/>
    </row>
    <row r="26" spans="1:38" x14ac:dyDescent="0.2">
      <c r="A26" s="70"/>
      <c r="B26" s="85"/>
      <c r="C26" s="166"/>
      <c r="D26" s="167"/>
      <c r="E26" s="168"/>
      <c r="F26" s="168"/>
      <c r="G26" s="85"/>
      <c r="H26" s="85"/>
      <c r="I26" s="85"/>
      <c r="J26" s="85"/>
      <c r="K26" s="85"/>
      <c r="L26" s="85"/>
      <c r="M26" s="85"/>
      <c r="N26" s="85"/>
      <c r="O26" s="85"/>
      <c r="P26" s="85"/>
      <c r="Q26" s="106"/>
      <c r="R26" s="106"/>
      <c r="AC26" s="81"/>
      <c r="AD26" s="102"/>
      <c r="AE26" s="102"/>
      <c r="AF26" s="102"/>
      <c r="AG26" s="102"/>
      <c r="AH26" s="102"/>
      <c r="AI26" s="102"/>
      <c r="AJ26" s="89"/>
      <c r="AK26" s="81"/>
      <c r="AL26" s="81"/>
    </row>
    <row r="27" spans="1:38" x14ac:dyDescent="0.2">
      <c r="A27" s="70"/>
      <c r="B27" s="85"/>
      <c r="C27" s="166"/>
      <c r="D27" s="167"/>
      <c r="E27" s="168"/>
      <c r="F27" s="168"/>
      <c r="G27" s="85"/>
      <c r="H27" s="85"/>
      <c r="I27" s="85"/>
      <c r="J27" s="85"/>
      <c r="K27" s="85"/>
      <c r="L27" s="85"/>
      <c r="M27" s="85"/>
      <c r="N27" s="85"/>
      <c r="O27" s="85"/>
      <c r="P27" s="85"/>
      <c r="AC27" s="81"/>
      <c r="AD27" s="102"/>
      <c r="AE27" s="102"/>
      <c r="AF27" s="102"/>
      <c r="AG27" s="102"/>
      <c r="AH27" s="102"/>
      <c r="AI27" s="102"/>
      <c r="AJ27" s="89"/>
      <c r="AK27" s="81"/>
      <c r="AL27" s="81"/>
    </row>
    <row r="28" spans="1:38" x14ac:dyDescent="0.25">
      <c r="A28" s="70"/>
      <c r="B28" s="85"/>
      <c r="C28" s="166"/>
      <c r="D28" s="167"/>
      <c r="E28" s="168"/>
      <c r="F28" s="168"/>
      <c r="G28" s="85"/>
      <c r="H28" s="85"/>
      <c r="I28" s="85"/>
      <c r="J28" s="85"/>
      <c r="K28" s="85"/>
      <c r="L28" s="85"/>
      <c r="M28" s="85"/>
      <c r="N28" s="85"/>
      <c r="O28" s="85"/>
      <c r="P28" s="85"/>
    </row>
    <row r="29" spans="1:38" x14ac:dyDescent="0.25">
      <c r="A29" s="70"/>
      <c r="B29" s="85"/>
      <c r="C29" s="166"/>
      <c r="D29" s="167"/>
      <c r="E29" s="168"/>
      <c r="F29" s="168"/>
      <c r="G29" s="85"/>
      <c r="H29" s="85"/>
      <c r="I29" s="85"/>
      <c r="J29" s="85"/>
      <c r="K29" s="85"/>
      <c r="L29" s="85"/>
      <c r="M29" s="85"/>
      <c r="N29" s="85"/>
      <c r="O29" s="85"/>
      <c r="P29" s="85"/>
    </row>
    <row r="30" spans="1:38" x14ac:dyDescent="0.25">
      <c r="A30" s="70"/>
      <c r="B30" s="85"/>
      <c r="C30" s="166"/>
      <c r="D30" s="167"/>
      <c r="E30" s="168"/>
      <c r="F30" s="168"/>
      <c r="G30" s="85"/>
      <c r="H30" s="85"/>
      <c r="I30" s="85"/>
      <c r="J30" s="85"/>
      <c r="K30" s="85"/>
      <c r="L30" s="85"/>
      <c r="M30" s="85"/>
      <c r="N30" s="85"/>
      <c r="O30" s="85"/>
      <c r="P30" s="85"/>
    </row>
    <row r="31" spans="1:38" x14ac:dyDescent="0.25">
      <c r="A31" s="70"/>
      <c r="B31" s="85"/>
      <c r="C31" s="166"/>
      <c r="D31" s="167"/>
      <c r="E31" s="168"/>
      <c r="F31" s="168"/>
      <c r="G31" s="85"/>
      <c r="H31" s="85"/>
      <c r="I31" s="85"/>
      <c r="J31" s="85"/>
      <c r="K31" s="85"/>
      <c r="L31" s="85"/>
      <c r="M31" s="85"/>
      <c r="N31" s="85"/>
      <c r="O31" s="85"/>
      <c r="P31" s="85"/>
    </row>
    <row r="32" spans="1:38" ht="14.45" customHeight="1" x14ac:dyDescent="0.25">
      <c r="B32" s="65"/>
      <c r="D32" s="65"/>
      <c r="G32" s="65"/>
      <c r="H32" s="65"/>
      <c r="I32" s="65"/>
      <c r="J32" s="65"/>
      <c r="K32" s="65"/>
      <c r="L32" s="65"/>
      <c r="M32" s="65"/>
      <c r="N32" s="65"/>
      <c r="O32" s="65"/>
      <c r="P32" s="65"/>
      <c r="AA32" s="70"/>
      <c r="AB32" s="70"/>
      <c r="AC32" s="70"/>
      <c r="AD32" s="70"/>
      <c r="AE32" s="70"/>
      <c r="AF32" s="65"/>
      <c r="AG32" s="65"/>
      <c r="AH32" s="65"/>
      <c r="AI32" s="65"/>
      <c r="AJ32" s="65"/>
    </row>
    <row r="33" spans="3:31" s="65" customFormat="1" ht="39" customHeight="1" x14ac:dyDescent="0.25">
      <c r="C33" s="70"/>
      <c r="E33" s="114"/>
      <c r="F33" s="114"/>
      <c r="AA33" s="70"/>
      <c r="AB33" s="70"/>
      <c r="AC33" s="70"/>
      <c r="AD33" s="70"/>
      <c r="AE33" s="70"/>
    </row>
    <row r="34" spans="3:31" s="65" customFormat="1" ht="19.5" customHeight="1" x14ac:dyDescent="0.25">
      <c r="C34" s="70"/>
      <c r="E34" s="114"/>
      <c r="F34" s="114"/>
      <c r="AA34" s="70"/>
      <c r="AB34" s="70"/>
      <c r="AC34" s="70"/>
      <c r="AD34" s="70"/>
      <c r="AE34" s="70"/>
    </row>
    <row r="35" spans="3:31" s="65" customFormat="1" ht="19.5" customHeight="1" x14ac:dyDescent="0.25">
      <c r="C35" s="70"/>
      <c r="E35" s="114"/>
      <c r="F35" s="114"/>
      <c r="AA35" s="70"/>
      <c r="AB35" s="70"/>
      <c r="AC35" s="70"/>
      <c r="AD35" s="70"/>
      <c r="AE35" s="70"/>
    </row>
    <row r="36" spans="3:31" s="65" customFormat="1" ht="19.5" customHeight="1" x14ac:dyDescent="0.25">
      <c r="C36" s="70"/>
      <c r="E36" s="114"/>
      <c r="F36" s="114"/>
      <c r="AA36" s="70"/>
      <c r="AB36" s="70"/>
      <c r="AC36" s="70"/>
      <c r="AD36" s="70"/>
      <c r="AE36" s="70"/>
    </row>
    <row r="37" spans="3:31" s="65" customFormat="1" ht="19.5" customHeight="1" x14ac:dyDescent="0.25">
      <c r="C37" s="70"/>
      <c r="E37" s="114"/>
      <c r="F37" s="114"/>
      <c r="AA37" s="70"/>
      <c r="AB37" s="70"/>
      <c r="AC37" s="70"/>
      <c r="AD37" s="70"/>
      <c r="AE37" s="70"/>
    </row>
    <row r="38" spans="3:31" s="65" customFormat="1" ht="19.5" customHeight="1" x14ac:dyDescent="0.25">
      <c r="C38" s="70"/>
      <c r="E38" s="114"/>
      <c r="F38" s="114"/>
      <c r="AA38" s="70"/>
      <c r="AB38" s="70"/>
      <c r="AC38" s="70"/>
      <c r="AD38" s="70"/>
      <c r="AE38" s="70"/>
    </row>
  </sheetData>
  <autoFilter ref="A11:AL11"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1">
    <mergeCell ref="T9:X9"/>
    <mergeCell ref="K10:O10"/>
    <mergeCell ref="A1:A4"/>
    <mergeCell ref="B1:N4"/>
    <mergeCell ref="B6:O6"/>
    <mergeCell ref="I12:I16"/>
    <mergeCell ref="Q12:Q16"/>
    <mergeCell ref="A9:G9"/>
    <mergeCell ref="C10:G10"/>
    <mergeCell ref="A12:A16"/>
    <mergeCell ref="I9:O9"/>
  </mergeCells>
  <conditionalFormatting sqref="D17:E31">
    <cfRule type="cellIs" dxfId="45" priority="1" operator="equal">
      <formula>$S$16</formula>
    </cfRule>
    <cfRule type="cellIs" dxfId="44" priority="2" operator="equal">
      <formula>$S$15</formula>
    </cfRule>
    <cfRule type="cellIs" dxfId="43" priority="3" operator="equal">
      <formula>$S$14</formula>
    </cfRule>
    <cfRule type="cellIs" dxfId="42" priority="4" operator="equal">
      <formula>$S$13</formula>
    </cfRule>
    <cfRule type="cellIs" dxfId="41" priority="5" operator="equal">
      <formula>$S$12</formula>
    </cfRule>
  </conditionalFormatting>
  <conditionalFormatting sqref="F17:F31">
    <cfRule type="cellIs" dxfId="40" priority="6" operator="equal">
      <formula>$T$11</formula>
    </cfRule>
    <cfRule type="cellIs" dxfId="39" priority="7" operator="equal">
      <formula>$U$11</formula>
    </cfRule>
    <cfRule type="cellIs" dxfId="38" priority="8" operator="equal">
      <formula>$V$11</formula>
    </cfRule>
    <cfRule type="cellIs" dxfId="37" priority="9" operator="equal">
      <formula>$W$11</formula>
    </cfRule>
    <cfRule type="cellIs" dxfId="36" priority="10" operator="equal">
      <formula>$X$11</formula>
    </cfRule>
  </conditionalFormatting>
  <conditionalFormatting sqref="G17:G31">
    <cfRule type="cellIs" dxfId="35" priority="16" operator="equal">
      <formula>$T$19</formula>
    </cfRule>
    <cfRule type="cellIs" dxfId="34" priority="17" operator="equal">
      <formula>$T$20</formula>
    </cfRule>
    <cfRule type="cellIs" dxfId="33" priority="18" operator="equal">
      <formula>$T$21</formula>
    </cfRule>
    <cfRule type="cellIs" dxfId="32" priority="19" operator="equal">
      <formula>$T$22</formula>
    </cfRule>
  </conditionalFormatting>
  <dataValidations count="3">
    <dataValidation type="list" allowBlank="1" showInputMessage="1" showErrorMessage="1" sqref="JD12:JJ19"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11" xr:uid="{00000000-0002-0000-0600-000001000000}"/>
    <dataValidation allowBlank="1" showInputMessage="1" showErrorMessage="1" prompt="Es la materialización del riesgo y las consecuencias de su aparición. Su escala es: 5 bajo impacto, 10 medio, 20 alto impacto._x000a_" sqref="JD11:JJ11"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1"/>
  <sheetViews>
    <sheetView showGridLines="0" zoomScale="70" zoomScaleNormal="70" workbookViewId="0">
      <pane xSplit="1" ySplit="10" topLeftCell="X11" activePane="bottomRight" state="frozen"/>
      <selection pane="topRight" activeCell="B1" sqref="B1"/>
      <selection pane="bottomLeft" activeCell="A7" sqref="A7"/>
      <selection pane="bottomRight" activeCell="AL19" sqref="AL19"/>
    </sheetView>
  </sheetViews>
  <sheetFormatPr baseColWidth="10" defaultColWidth="14.28515625" defaultRowHeight="12.75" x14ac:dyDescent="0.25"/>
  <cols>
    <col min="1" max="1" width="21.7109375" style="65" customWidth="1" collapsed="1"/>
    <col min="2" max="2" width="73" style="70" customWidth="1" collapsed="1"/>
    <col min="3" max="4" width="19.85546875" style="70" customWidth="1" collapsed="1"/>
    <col min="5" max="7" width="18.28515625" style="70" customWidth="1" collapsed="1"/>
    <col min="8" max="8" width="15.42578125" style="70" customWidth="1" collapsed="1"/>
    <col min="9" max="9" width="13" style="70" customWidth="1" collapsed="1"/>
    <col min="10" max="10" width="16.42578125" style="114" customWidth="1" collapsed="1"/>
    <col min="11" max="11" width="10.140625" style="114" customWidth="1" collapsed="1"/>
    <col min="12" max="12" width="12.7109375" style="70" customWidth="1" collapsed="1"/>
    <col min="13" max="13" width="16.85546875" style="70" customWidth="1" collapsed="1"/>
    <col min="14" max="16" width="16.5703125" style="70" customWidth="1" collapsed="1"/>
    <col min="17" max="17" width="58" style="70" customWidth="1" collapsed="1"/>
    <col min="18" max="18" width="20.85546875" style="70" customWidth="1" collapsed="1"/>
    <col min="19" max="20" width="19.7109375" style="117" customWidth="1" collapsed="1"/>
    <col min="21" max="23" width="20.42578125" style="70" customWidth="1" collapsed="1"/>
    <col min="24" max="24" width="30.7109375" style="70" customWidth="1" collapsed="1"/>
    <col min="25" max="25" width="48.42578125" style="70" customWidth="1" collapsed="1"/>
    <col min="26" max="26" width="18" style="70" customWidth="1" collapsed="1"/>
    <col min="27" max="28" width="15.42578125" style="70" customWidth="1" collapsed="1"/>
    <col min="29" max="29" width="4.85546875" style="65" customWidth="1" collapsed="1"/>
    <col min="30" max="30" width="5.42578125" style="65" bestFit="1" customWidth="1" collapsed="1"/>
    <col min="31" max="32" width="14" style="65" customWidth="1" collapsed="1"/>
    <col min="33" max="33" width="18.5703125" style="65" customWidth="1" collapsed="1"/>
    <col min="34" max="34" width="19.5703125" style="65" customWidth="1" collapsed="1"/>
    <col min="35" max="35" width="14" style="65" customWidth="1" collapsed="1"/>
    <col min="36" max="36" width="18.7109375" style="65" customWidth="1" collapsed="1"/>
    <col min="37" max="41" width="11.42578125" style="65" customWidth="1" collapsed="1"/>
    <col min="42" max="42" width="5.5703125" style="65" bestFit="1" customWidth="1" collapsed="1"/>
    <col min="43" max="43" width="26.85546875" style="65" customWidth="1" collapsed="1"/>
    <col min="44" max="48" width="22.85546875" style="70" customWidth="1" collapsed="1"/>
    <col min="49" max="49" width="23.42578125" style="65" customWidth="1" collapsed="1"/>
    <col min="50" max="277" width="11.42578125" style="65" customWidth="1" collapsed="1"/>
    <col min="278" max="278" width="12.7109375" style="65" customWidth="1" collapsed="1"/>
    <col min="279" max="279" width="47" style="65" customWidth="1" collapsed="1"/>
    <col min="280" max="280" width="35" style="65" customWidth="1" collapsed="1"/>
    <col min="281" max="16384" width="14.28515625" style="65" collapsed="1"/>
  </cols>
  <sheetData>
    <row r="1" spans="1:50" ht="23.25" customHeight="1" x14ac:dyDescent="0.25">
      <c r="A1" s="387"/>
      <c r="B1" s="389" t="str">
        <f>+'2 CONTEXTO E IDENTIFICACIÓN'!B1</f>
        <v>MAPA RIESGOS OPERATIVOS  POR PROCESOS</v>
      </c>
      <c r="C1" s="389"/>
      <c r="D1" s="389"/>
      <c r="E1" s="389"/>
      <c r="F1" s="389"/>
      <c r="G1" s="389"/>
      <c r="H1" s="389"/>
      <c r="I1" s="389"/>
      <c r="J1" s="389"/>
      <c r="K1" s="389"/>
      <c r="L1" s="389"/>
      <c r="M1" s="389"/>
      <c r="N1" s="389"/>
      <c r="O1" s="389"/>
      <c r="P1" s="389"/>
      <c r="Q1" s="389"/>
      <c r="R1" s="389"/>
      <c r="S1" s="389"/>
      <c r="T1" s="389"/>
      <c r="U1" s="389"/>
      <c r="V1" s="389"/>
      <c r="W1" s="389"/>
      <c r="X1" s="389"/>
      <c r="Y1" s="377" t="str">
        <f>+'2 CONTEXTO E IDENTIFICACIÓN'!I1</f>
        <v>Código: M-ST-PTM-055</v>
      </c>
      <c r="Z1" s="377"/>
    </row>
    <row r="2" spans="1:50" ht="23.25" customHeight="1" x14ac:dyDescent="0.25">
      <c r="A2" s="387"/>
      <c r="B2" s="389"/>
      <c r="C2" s="389"/>
      <c r="D2" s="389"/>
      <c r="E2" s="389"/>
      <c r="F2" s="389"/>
      <c r="G2" s="389"/>
      <c r="H2" s="389"/>
      <c r="I2" s="389"/>
      <c r="J2" s="389"/>
      <c r="K2" s="389"/>
      <c r="L2" s="389"/>
      <c r="M2" s="389"/>
      <c r="N2" s="389"/>
      <c r="O2" s="389"/>
      <c r="P2" s="389"/>
      <c r="Q2" s="389"/>
      <c r="R2" s="389"/>
      <c r="S2" s="389"/>
      <c r="T2" s="389"/>
      <c r="U2" s="389"/>
      <c r="V2" s="389"/>
      <c r="W2" s="389"/>
      <c r="X2" s="389"/>
      <c r="Y2" s="377" t="str">
        <f>+'2 CONTEXTO E IDENTIFICACIÓN'!I2</f>
        <v>Fecha: 31/01/2022</v>
      </c>
      <c r="Z2" s="377"/>
    </row>
    <row r="3" spans="1:50" s="53" customFormat="1" ht="23.25" customHeight="1" x14ac:dyDescent="0.2">
      <c r="A3" s="387"/>
      <c r="B3" s="389"/>
      <c r="C3" s="389"/>
      <c r="D3" s="389"/>
      <c r="E3" s="389"/>
      <c r="F3" s="389"/>
      <c r="G3" s="389"/>
      <c r="H3" s="389"/>
      <c r="I3" s="389"/>
      <c r="J3" s="389"/>
      <c r="K3" s="389"/>
      <c r="L3" s="389"/>
      <c r="M3" s="389"/>
      <c r="N3" s="389"/>
      <c r="O3" s="389"/>
      <c r="P3" s="389"/>
      <c r="Q3" s="389"/>
      <c r="R3" s="389"/>
      <c r="S3" s="389"/>
      <c r="T3" s="389"/>
      <c r="U3" s="389"/>
      <c r="V3" s="389"/>
      <c r="W3" s="389"/>
      <c r="X3" s="389"/>
      <c r="Y3" s="377" t="str">
        <f>+'2 CONTEXTO E IDENTIFICACIÓN'!I3</f>
        <v>Versión: 001</v>
      </c>
      <c r="Z3" s="377"/>
      <c r="AR3" s="54"/>
      <c r="AS3" s="54"/>
      <c r="AT3" s="54"/>
      <c r="AU3" s="54"/>
      <c r="AV3" s="54"/>
    </row>
    <row r="4" spans="1:50" s="53" customFormat="1" ht="23.25" customHeight="1" x14ac:dyDescent="0.2">
      <c r="A4" s="388"/>
      <c r="B4" s="389"/>
      <c r="C4" s="389"/>
      <c r="D4" s="389"/>
      <c r="E4" s="389"/>
      <c r="F4" s="389"/>
      <c r="G4" s="389"/>
      <c r="H4" s="389"/>
      <c r="I4" s="389"/>
      <c r="J4" s="389"/>
      <c r="K4" s="389"/>
      <c r="L4" s="389"/>
      <c r="M4" s="389"/>
      <c r="N4" s="389"/>
      <c r="O4" s="389"/>
      <c r="P4" s="389"/>
      <c r="Q4" s="389"/>
      <c r="R4" s="389"/>
      <c r="S4" s="389"/>
      <c r="T4" s="389"/>
      <c r="U4" s="389"/>
      <c r="V4" s="389"/>
      <c r="W4" s="389"/>
      <c r="X4" s="389"/>
      <c r="Y4" s="377" t="str">
        <f>+'2 CONTEXTO E IDENTIFICACIÓN'!I4</f>
        <v>Página:</v>
      </c>
      <c r="Z4" s="377"/>
      <c r="AA4" s="55"/>
      <c r="AB4" s="55"/>
      <c r="AR4" s="54"/>
      <c r="AS4" s="54"/>
      <c r="AT4" s="54"/>
      <c r="AU4" s="54"/>
      <c r="AV4" s="54"/>
    </row>
    <row r="5" spans="1:50" s="53" customFormat="1" x14ac:dyDescent="0.2">
      <c r="A5" s="57"/>
      <c r="B5" s="55"/>
      <c r="C5" s="184"/>
      <c r="D5" s="184"/>
      <c r="E5" s="54"/>
      <c r="F5" s="70"/>
      <c r="G5" s="70"/>
      <c r="H5" s="70"/>
      <c r="I5" s="70"/>
      <c r="J5" s="109"/>
      <c r="K5" s="109"/>
      <c r="L5" s="55"/>
      <c r="N5" s="55"/>
      <c r="O5" s="55"/>
      <c r="P5" s="55"/>
      <c r="Q5" s="55"/>
      <c r="R5" s="55"/>
      <c r="S5" s="115"/>
      <c r="T5" s="115"/>
      <c r="U5" s="55"/>
      <c r="V5" s="55"/>
      <c r="W5" s="55"/>
      <c r="X5" s="55"/>
      <c r="Y5" s="55"/>
      <c r="Z5" s="55"/>
      <c r="AA5" s="55"/>
      <c r="AB5" s="55"/>
      <c r="AR5" s="54"/>
      <c r="AS5" s="54"/>
      <c r="AT5" s="54"/>
      <c r="AU5" s="54"/>
      <c r="AV5" s="54"/>
    </row>
    <row r="6" spans="1:50" s="53" customFormat="1" ht="15.75" thickBot="1" x14ac:dyDescent="0.25">
      <c r="A6" s="13" t="s">
        <v>145</v>
      </c>
      <c r="B6" s="435" t="str">
        <f>+IF('2 CONTEXTO E IDENTIFICACIÓN'!$B$6="","",'2 CONTEXTO E IDENTIFICACIÓN'!$B$6)</f>
        <v>FOMVIVIENDA</v>
      </c>
      <c r="C6" s="436"/>
      <c r="D6" s="436"/>
      <c r="E6" s="436"/>
      <c r="F6" s="436"/>
      <c r="G6" s="436"/>
      <c r="H6" s="436"/>
      <c r="I6" s="436"/>
      <c r="J6" s="436"/>
      <c r="K6" s="436"/>
      <c r="L6" s="436"/>
      <c r="M6" s="436"/>
      <c r="N6" s="436"/>
      <c r="O6" s="436"/>
      <c r="P6" s="436"/>
      <c r="Q6" s="436"/>
      <c r="R6" s="436"/>
      <c r="S6" s="436"/>
      <c r="T6" s="436"/>
      <c r="U6" s="436"/>
      <c r="V6" s="436"/>
      <c r="W6" s="436"/>
      <c r="X6" s="436"/>
      <c r="Y6" s="436"/>
      <c r="Z6" s="437"/>
      <c r="AR6" s="54"/>
      <c r="AS6" s="54"/>
      <c r="AT6" s="54"/>
      <c r="AU6" s="54"/>
      <c r="AV6" s="54"/>
    </row>
    <row r="7" spans="1:50" s="53" customFormat="1" x14ac:dyDescent="0.2">
      <c r="A7" s="110"/>
      <c r="B7" s="110"/>
      <c r="C7" s="55"/>
      <c r="D7" s="55"/>
      <c r="E7" s="184"/>
      <c r="F7" s="55"/>
      <c r="G7" s="54"/>
      <c r="H7" s="55"/>
      <c r="I7" s="55"/>
      <c r="J7" s="40"/>
      <c r="K7" s="110"/>
      <c r="R7" s="57"/>
      <c r="S7" s="294"/>
      <c r="T7" s="294"/>
      <c r="AD7" s="58"/>
      <c r="AE7" s="59"/>
      <c r="AF7" s="441" t="s">
        <v>78</v>
      </c>
      <c r="AG7" s="442"/>
      <c r="AH7" s="442"/>
      <c r="AI7" s="442"/>
      <c r="AJ7" s="443"/>
      <c r="AR7" s="54"/>
      <c r="AS7" s="54"/>
      <c r="AT7" s="54"/>
      <c r="AU7" s="54"/>
      <c r="AV7" s="54"/>
    </row>
    <row r="8" spans="1:50" s="53" customFormat="1" ht="5.45" customHeight="1" x14ac:dyDescent="0.2">
      <c r="A8" s="187"/>
      <c r="B8" s="186"/>
      <c r="C8" s="308"/>
      <c r="D8" s="55"/>
      <c r="E8" s="184"/>
      <c r="F8" s="55"/>
      <c r="G8" s="54"/>
      <c r="H8" s="55"/>
      <c r="I8" s="55"/>
      <c r="J8" s="40"/>
      <c r="K8" s="110"/>
      <c r="R8" s="57"/>
      <c r="S8" s="294"/>
      <c r="T8" s="294"/>
      <c r="AD8" s="196"/>
      <c r="AF8" s="197"/>
      <c r="AG8" s="198"/>
      <c r="AH8" s="198"/>
      <c r="AI8" s="198"/>
      <c r="AJ8" s="199"/>
      <c r="AR8" s="54"/>
      <c r="AS8" s="54"/>
      <c r="AT8" s="54"/>
      <c r="AU8" s="54"/>
      <c r="AV8" s="54"/>
    </row>
    <row r="9" spans="1:50" ht="14.45" customHeight="1" x14ac:dyDescent="0.25">
      <c r="A9" s="111"/>
      <c r="B9" s="111"/>
      <c r="C9" s="62"/>
      <c r="D9" s="62"/>
      <c r="E9" s="390" t="s">
        <v>80</v>
      </c>
      <c r="F9" s="390"/>
      <c r="G9" s="390"/>
      <c r="H9" s="62"/>
      <c r="I9" s="111"/>
      <c r="J9" s="390" t="s">
        <v>108</v>
      </c>
      <c r="K9" s="390"/>
      <c r="L9" s="390"/>
      <c r="M9" s="62"/>
      <c r="N9" s="62"/>
      <c r="O9" s="62"/>
      <c r="P9" s="62"/>
      <c r="Q9" s="390" t="s">
        <v>121</v>
      </c>
      <c r="R9" s="390"/>
      <c r="S9" s="390"/>
      <c r="T9" s="390"/>
      <c r="U9" s="390" t="s">
        <v>138</v>
      </c>
      <c r="V9" s="390"/>
      <c r="W9" s="390"/>
      <c r="X9" s="62"/>
      <c r="Y9" s="62"/>
      <c r="Z9" s="62"/>
      <c r="AA9" s="62"/>
      <c r="AB9" s="62"/>
      <c r="AD9" s="66"/>
      <c r="AF9" s="67">
        <v>0.2</v>
      </c>
      <c r="AG9" s="67">
        <v>0.4</v>
      </c>
      <c r="AH9" s="67">
        <v>0.6</v>
      </c>
      <c r="AI9" s="67">
        <v>0.8</v>
      </c>
      <c r="AJ9" s="68">
        <v>1</v>
      </c>
      <c r="AK9" s="69"/>
      <c r="AL9" s="69"/>
      <c r="AM9" s="69"/>
      <c r="AN9" s="69"/>
      <c r="AO9" s="69"/>
      <c r="AP9" s="69"/>
      <c r="AQ9" s="69"/>
    </row>
    <row r="10" spans="1:50" ht="86.25" customHeight="1" x14ac:dyDescent="0.2">
      <c r="A10" s="73" t="s">
        <v>0</v>
      </c>
      <c r="B10" s="73" t="s">
        <v>1</v>
      </c>
      <c r="C10" s="73" t="s">
        <v>112</v>
      </c>
      <c r="D10" s="73" t="s">
        <v>113</v>
      </c>
      <c r="E10" s="73" t="s">
        <v>2</v>
      </c>
      <c r="F10" s="73" t="s">
        <v>4</v>
      </c>
      <c r="G10" s="74" t="s">
        <v>114</v>
      </c>
      <c r="H10" s="73" t="s">
        <v>110</v>
      </c>
      <c r="I10" s="73" t="s">
        <v>111</v>
      </c>
      <c r="J10" s="73" t="s">
        <v>2</v>
      </c>
      <c r="K10" s="73" t="s">
        <v>4</v>
      </c>
      <c r="L10" s="73" t="s">
        <v>114</v>
      </c>
      <c r="M10" s="73" t="s">
        <v>166</v>
      </c>
      <c r="N10" s="73" t="s">
        <v>115</v>
      </c>
      <c r="O10" s="73" t="s">
        <v>257</v>
      </c>
      <c r="P10" s="73" t="s">
        <v>256</v>
      </c>
      <c r="Q10" s="73" t="s">
        <v>170</v>
      </c>
      <c r="R10" s="73" t="s">
        <v>169</v>
      </c>
      <c r="S10" s="116" t="s">
        <v>140</v>
      </c>
      <c r="T10" s="116" t="s">
        <v>141</v>
      </c>
      <c r="U10" s="73" t="s">
        <v>136</v>
      </c>
      <c r="V10" s="73" t="s">
        <v>137</v>
      </c>
      <c r="W10" s="73" t="s">
        <v>139</v>
      </c>
      <c r="X10" s="73" t="s">
        <v>142</v>
      </c>
      <c r="Y10" s="73" t="s">
        <v>143</v>
      </c>
      <c r="Z10" s="73" t="s">
        <v>122</v>
      </c>
      <c r="AA10" s="62"/>
      <c r="AB10" s="62"/>
      <c r="AD10" s="66"/>
      <c r="AE10" s="78"/>
      <c r="AF10" s="79" t="s">
        <v>56</v>
      </c>
      <c r="AG10" s="79" t="s">
        <v>7</v>
      </c>
      <c r="AH10" s="79" t="s">
        <v>5</v>
      </c>
      <c r="AI10" s="79" t="s">
        <v>6</v>
      </c>
      <c r="AJ10" s="80" t="s">
        <v>64</v>
      </c>
      <c r="AM10" s="69"/>
      <c r="AN10" s="69"/>
      <c r="AO10" s="81"/>
      <c r="AP10" s="81"/>
      <c r="AQ10" s="81"/>
      <c r="AR10" s="81"/>
      <c r="AS10" s="81"/>
      <c r="AT10" s="81"/>
      <c r="AU10" s="81"/>
      <c r="AV10" s="81"/>
      <c r="AW10" s="81"/>
      <c r="AX10" s="81"/>
    </row>
    <row r="11" spans="1:50" ht="66" customHeight="1" x14ac:dyDescent="0.2">
      <c r="A11" s="82" t="str">
        <f>'2 CONTEXTO E IDENTIFICACIÓN'!A11</f>
        <v>R1</v>
      </c>
      <c r="B11" s="83" t="str">
        <f>+'2 CONTEXTO E IDENTIFICACIÓN'!E11</f>
        <v>Perdida economica, degaste operativo y poca credibilidad en la entidad  Por falta de verificacion de condiciones legales del predio Debido a la falta de claridad de las actividades a realizar previas a la formulacion de un proyecto</v>
      </c>
      <c r="C11" s="112">
        <f>+'3 PROBABIL E IMPACTO INHERENTE'!E11</f>
        <v>0.6</v>
      </c>
      <c r="D11" s="112">
        <f>+'3 PROBABIL E IMPACTO INHERENTE'!M11</f>
        <v>0.8</v>
      </c>
      <c r="E11" s="84" t="str">
        <f>+'4 MAPA CALOR INHERENTE'!C11</f>
        <v>Media</v>
      </c>
      <c r="F11" s="84" t="str">
        <f>+'4 MAPA CALOR INHERENTE'!D11</f>
        <v>Mayor</v>
      </c>
      <c r="G11" s="309" t="str">
        <f>+'4 MAPA CALOR INHERENTE'!E11</f>
        <v>Alto</v>
      </c>
      <c r="H11" s="112">
        <f>+'[3]6 MAPA CALOR RESIDUAL'!C11</f>
        <v>7.7759999999999996E-2</v>
      </c>
      <c r="I11" s="84">
        <f>+'[3]6 MAPA CALOR RESIDUAL'!D11</f>
        <v>0.8</v>
      </c>
      <c r="J11" s="113" t="str">
        <f>+'[3]6 MAPA CALOR RESIDUAL'!E11</f>
        <v>Muy Baja</v>
      </c>
      <c r="K11" s="113" t="str">
        <f>+'[3]6 MAPA CALOR RESIDUAL'!F11</f>
        <v>Mayor</v>
      </c>
      <c r="L11" s="83" t="str">
        <f>+'[3]6 MAPA CALOR RESIDUAL'!G11</f>
        <v>Alto</v>
      </c>
      <c r="M11" s="83" t="str">
        <f t="shared" ref="M11:M26" si="0">+IF($N11="","",IF($N11=$AG$18,$AH$18,IF($N11=$AG$21,$AH$21)))</f>
        <v>Requiere Plan de Acción</v>
      </c>
      <c r="N11" s="83" t="str">
        <f t="shared" ref="N11:N26" si="1">+IF(L11="","",IF(OR(L11=$AF$18,L11=$AF$19,L11=$AF$20),$AG$18,IF(L11=$AF$21,$AG$21)))</f>
        <v>Reducir_mitigar_Transferir_Evitar</v>
      </c>
      <c r="O11" s="182" t="s">
        <v>258</v>
      </c>
      <c r="P11" s="83" t="str">
        <f t="shared" ref="P11:P26" si="2">+IF($M11="","",IF($M11=$AH$21,$AG$21,$O11))</f>
        <v>Reducir_Mitigar</v>
      </c>
      <c r="Q11" s="182" t="s">
        <v>405</v>
      </c>
      <c r="R11" s="302" t="s">
        <v>422</v>
      </c>
      <c r="S11" s="293" t="s">
        <v>402</v>
      </c>
      <c r="T11" s="293" t="s">
        <v>403</v>
      </c>
      <c r="U11" s="293" t="s">
        <v>399</v>
      </c>
      <c r="V11" s="183" t="s">
        <v>400</v>
      </c>
      <c r="W11" s="183" t="s">
        <v>401</v>
      </c>
      <c r="X11" s="183" t="s">
        <v>404</v>
      </c>
      <c r="Y11" s="183"/>
      <c r="Z11" s="182" t="s">
        <v>135</v>
      </c>
      <c r="AA11" s="85"/>
      <c r="AB11" s="85"/>
      <c r="AC11" s="438" t="s">
        <v>45</v>
      </c>
      <c r="AD11" s="88">
        <v>1</v>
      </c>
      <c r="AE11" s="79" t="s">
        <v>53</v>
      </c>
      <c r="AF11" s="86" t="s">
        <v>76</v>
      </c>
      <c r="AG11" s="86" t="s">
        <v>76</v>
      </c>
      <c r="AH11" s="86" t="s">
        <v>76</v>
      </c>
      <c r="AI11" s="86" t="s">
        <v>76</v>
      </c>
      <c r="AJ11" s="87" t="s">
        <v>75</v>
      </c>
      <c r="AM11" s="69"/>
      <c r="AN11" s="69"/>
      <c r="AO11" s="81"/>
      <c r="AP11" s="81"/>
      <c r="AQ11" s="81"/>
      <c r="AR11" s="89"/>
      <c r="AS11" s="89"/>
      <c r="AT11" s="89"/>
      <c r="AU11" s="89"/>
      <c r="AV11" s="89"/>
      <c r="AW11" s="81"/>
      <c r="AX11" s="81"/>
    </row>
    <row r="12" spans="1:50" ht="80.25" customHeight="1" x14ac:dyDescent="0.2">
      <c r="A12" s="82" t="str">
        <f>'2 CONTEXTO E IDENTIFICACIÓN'!A12</f>
        <v>R2</v>
      </c>
      <c r="B12" s="83" t="str">
        <f>+'2 CONTEXTO E IDENTIFICACIÓN'!E12</f>
        <v xml:space="preserve">Incumplimiento de las obligaciones, retraso en la entrega de los  proyectos.  Por Ausencia de  Planificación de las Obras. Debido a la falta de  credibilidad y transparencia en los procesos de la entidad </v>
      </c>
      <c r="C12" s="112">
        <f>+'3 PROBABIL E IMPACTO INHERENTE'!E12</f>
        <v>0.6</v>
      </c>
      <c r="D12" s="112">
        <f>+'3 PROBABIL E IMPACTO INHERENTE'!M12</f>
        <v>0.8</v>
      </c>
      <c r="E12" s="84" t="str">
        <f>+'4 MAPA CALOR INHERENTE'!C12</f>
        <v>Media</v>
      </c>
      <c r="F12" s="84" t="str">
        <f>+'4 MAPA CALOR INHERENTE'!D12</f>
        <v>Mayor</v>
      </c>
      <c r="G12" s="309" t="str">
        <f>+'4 MAPA CALOR INHERENTE'!E12</f>
        <v>Alto</v>
      </c>
      <c r="H12" s="112">
        <f>+'[3]6 MAPA CALOR RESIDUAL'!C12</f>
        <v>7.8E-2</v>
      </c>
      <c r="I12" s="84">
        <f>+'[3]6 MAPA CALOR RESIDUAL'!D12</f>
        <v>0.8</v>
      </c>
      <c r="J12" s="113" t="str">
        <f>+'[3]6 MAPA CALOR RESIDUAL'!E12</f>
        <v>Muy Baja</v>
      </c>
      <c r="K12" s="113" t="str">
        <f>+'[3]6 MAPA CALOR RESIDUAL'!F12</f>
        <v>Mayor</v>
      </c>
      <c r="L12" s="83" t="str">
        <f>+'[3]6 MAPA CALOR RESIDUAL'!G12</f>
        <v>Alto</v>
      </c>
      <c r="M12" s="83" t="s">
        <v>167</v>
      </c>
      <c r="N12" s="83" t="s">
        <v>260</v>
      </c>
      <c r="O12" s="182" t="s">
        <v>258</v>
      </c>
      <c r="P12" s="83" t="str">
        <f t="shared" si="2"/>
        <v>Reducir_Mitigar</v>
      </c>
      <c r="Q12" s="182" t="s">
        <v>406</v>
      </c>
      <c r="R12" s="302" t="s">
        <v>422</v>
      </c>
      <c r="S12" s="293" t="s">
        <v>402</v>
      </c>
      <c r="T12" s="293" t="s">
        <v>403</v>
      </c>
      <c r="U12" s="293" t="s">
        <v>399</v>
      </c>
      <c r="V12" s="183" t="s">
        <v>400</v>
      </c>
      <c r="W12" s="183" t="s">
        <v>401</v>
      </c>
      <c r="X12" s="183" t="s">
        <v>404</v>
      </c>
      <c r="Y12" s="182"/>
      <c r="Z12" s="182" t="s">
        <v>135</v>
      </c>
      <c r="AA12" s="85"/>
      <c r="AB12" s="85"/>
      <c r="AC12" s="439"/>
      <c r="AD12" s="88">
        <v>0.8</v>
      </c>
      <c r="AE12" s="79" t="s">
        <v>52</v>
      </c>
      <c r="AF12" s="90" t="s">
        <v>5</v>
      </c>
      <c r="AG12" s="90" t="s">
        <v>5</v>
      </c>
      <c r="AH12" s="86" t="s">
        <v>76</v>
      </c>
      <c r="AI12" s="86" t="s">
        <v>76</v>
      </c>
      <c r="AJ12" s="87" t="s">
        <v>75</v>
      </c>
      <c r="AM12" s="69"/>
      <c r="AN12" s="69"/>
      <c r="AO12" s="81"/>
      <c r="AP12" s="91"/>
      <c r="AQ12" s="92"/>
      <c r="AR12" s="89"/>
      <c r="AS12" s="89"/>
      <c r="AT12" s="89"/>
      <c r="AU12" s="89"/>
      <c r="AV12" s="89"/>
      <c r="AW12" s="81"/>
      <c r="AX12" s="81"/>
    </row>
    <row r="13" spans="1:50" ht="97.5" customHeight="1" x14ac:dyDescent="0.2">
      <c r="A13" s="82" t="str">
        <f>'2 CONTEXTO E IDENTIFICACIÓN'!A13</f>
        <v>R3</v>
      </c>
      <c r="B13" s="83" t="str">
        <f>+'2 CONTEXTO E IDENTIFICACIÓN'!E13</f>
        <v>Poco control sobre los gastos  que afectan la consecución de los objetivos de entidad Por falta de analisis frente al resultado que debe garantizar  cada proceso. Debido a la ausencia de gestión financiera  orientada al logro de los resultados.</v>
      </c>
      <c r="C13" s="112">
        <f>+'3 PROBABIL E IMPACTO INHERENTE'!E13</f>
        <v>0.6</v>
      </c>
      <c r="D13" s="112">
        <f>+'3 PROBABIL E IMPACTO INHERENTE'!M13</f>
        <v>0.8</v>
      </c>
      <c r="E13" s="84" t="str">
        <f>+'4 MAPA CALOR INHERENTE'!C13</f>
        <v>Media</v>
      </c>
      <c r="F13" s="84" t="str">
        <f>+'4 MAPA CALOR INHERENTE'!D13</f>
        <v>Mayor</v>
      </c>
      <c r="G13" s="309" t="str">
        <f>+'4 MAPA CALOR INHERENTE'!E13</f>
        <v>Alto</v>
      </c>
      <c r="H13" s="112">
        <f>+'[3]6 MAPA CALOR RESIDUAL'!C13</f>
        <v>6.4799999999999996E-2</v>
      </c>
      <c r="I13" s="84">
        <f>+'[3]6 MAPA CALOR RESIDUAL'!D13</f>
        <v>1</v>
      </c>
      <c r="J13" s="113" t="str">
        <f>+'[3]6 MAPA CALOR RESIDUAL'!E13</f>
        <v>Muy Baja</v>
      </c>
      <c r="K13" s="113" t="str">
        <f>+'[3]6 MAPA CALOR RESIDUAL'!F13</f>
        <v>Catastrófico</v>
      </c>
      <c r="L13" s="83" t="str">
        <f>+'[3]6 MAPA CALOR RESIDUAL'!G13</f>
        <v>Extremo</v>
      </c>
      <c r="M13" s="83" t="str">
        <f t="shared" si="0"/>
        <v>Requiere Plan de Acción</v>
      </c>
      <c r="N13" s="83" t="str">
        <f t="shared" si="1"/>
        <v>Reducir_mitigar_Transferir_Evitar</v>
      </c>
      <c r="O13" s="182" t="s">
        <v>258</v>
      </c>
      <c r="P13" s="83" t="str">
        <f t="shared" si="2"/>
        <v>Reducir_Mitigar</v>
      </c>
      <c r="Q13" s="182" t="s">
        <v>407</v>
      </c>
      <c r="R13" s="302" t="s">
        <v>421</v>
      </c>
      <c r="S13" s="293" t="s">
        <v>402</v>
      </c>
      <c r="T13" s="293" t="s">
        <v>403</v>
      </c>
      <c r="U13" s="293" t="s">
        <v>399</v>
      </c>
      <c r="V13" s="183" t="s">
        <v>400</v>
      </c>
      <c r="W13" s="183" t="s">
        <v>401</v>
      </c>
      <c r="X13" s="183" t="s">
        <v>404</v>
      </c>
      <c r="Y13" s="182"/>
      <c r="Z13" s="182" t="s">
        <v>135</v>
      </c>
      <c r="AA13" s="85"/>
      <c r="AB13" s="85"/>
      <c r="AC13" s="439"/>
      <c r="AD13" s="88">
        <v>0.6</v>
      </c>
      <c r="AE13" s="79" t="s">
        <v>50</v>
      </c>
      <c r="AF13" s="90" t="s">
        <v>5</v>
      </c>
      <c r="AG13" s="90" t="s">
        <v>5</v>
      </c>
      <c r="AH13" s="90" t="s">
        <v>5</v>
      </c>
      <c r="AI13" s="86" t="s">
        <v>76</v>
      </c>
      <c r="AJ13" s="87" t="s">
        <v>75</v>
      </c>
      <c r="AM13" s="69"/>
      <c r="AN13" s="69"/>
      <c r="AO13" s="81"/>
      <c r="AP13" s="91"/>
      <c r="AQ13" s="92"/>
      <c r="AR13" s="89"/>
      <c r="AS13" s="89"/>
      <c r="AT13" s="89"/>
      <c r="AU13" s="89"/>
      <c r="AV13" s="93"/>
      <c r="AW13" s="81"/>
      <c r="AX13" s="81"/>
    </row>
    <row r="14" spans="1:50" ht="69.75" customHeight="1" x14ac:dyDescent="0.2">
      <c r="A14" s="82" t="str">
        <f>'2 CONTEXTO E IDENTIFICACIÓN'!A14</f>
        <v>R4</v>
      </c>
      <c r="B14" s="83" t="str">
        <f>+'2 CONTEXTO E IDENTIFICACIÓN'!E14</f>
        <v xml:space="preserve">Incumplimiento en las metas de inversión por ausencia de  verificación de los recursos destinados a los fines previstos. Por falta de  seguimiento en la evaluación y ejecución del gasto. </v>
      </c>
      <c r="C14" s="112">
        <f>+'3 PROBABIL E IMPACTO INHERENTE'!E14</f>
        <v>0.6</v>
      </c>
      <c r="D14" s="112">
        <f>+'3 PROBABIL E IMPACTO INHERENTE'!M14</f>
        <v>0.8</v>
      </c>
      <c r="E14" s="84" t="str">
        <f>+'4 MAPA CALOR INHERENTE'!C14</f>
        <v>Media</v>
      </c>
      <c r="F14" s="84" t="str">
        <f>+'4 MAPA CALOR INHERENTE'!D14</f>
        <v>Mayor</v>
      </c>
      <c r="G14" s="309" t="str">
        <f>+'4 MAPA CALOR INHERENTE'!E14</f>
        <v>Alto</v>
      </c>
      <c r="H14" s="112">
        <f>+'[3]6 MAPA CALOR RESIDUAL'!C14</f>
        <v>7.5600000000000001E-2</v>
      </c>
      <c r="I14" s="84">
        <f>+'[3]6 MAPA CALOR RESIDUAL'!D14</f>
        <v>1</v>
      </c>
      <c r="J14" s="113" t="str">
        <f>+'[3]6 MAPA CALOR RESIDUAL'!E14</f>
        <v>Muy Baja</v>
      </c>
      <c r="K14" s="113" t="str">
        <f>+'[3]6 MAPA CALOR RESIDUAL'!F14</f>
        <v>Catastrófico</v>
      </c>
      <c r="L14" s="83" t="str">
        <f>+'[3]6 MAPA CALOR RESIDUAL'!G14</f>
        <v>Extremo</v>
      </c>
      <c r="M14" s="83" t="str">
        <f t="shared" si="0"/>
        <v>Requiere Plan de Acción</v>
      </c>
      <c r="N14" s="83" t="str">
        <f t="shared" si="1"/>
        <v>Reducir_mitigar_Transferir_Evitar</v>
      </c>
      <c r="O14" s="182" t="s">
        <v>258</v>
      </c>
      <c r="P14" s="83" t="str">
        <f t="shared" si="2"/>
        <v>Reducir_Mitigar</v>
      </c>
      <c r="Q14" s="182" t="s">
        <v>409</v>
      </c>
      <c r="R14" s="302" t="s">
        <v>421</v>
      </c>
      <c r="S14" s="293" t="s">
        <v>402</v>
      </c>
      <c r="T14" s="293" t="s">
        <v>403</v>
      </c>
      <c r="U14" s="293" t="s">
        <v>399</v>
      </c>
      <c r="V14" s="183" t="s">
        <v>400</v>
      </c>
      <c r="W14" s="183" t="s">
        <v>401</v>
      </c>
      <c r="X14" s="183" t="s">
        <v>404</v>
      </c>
      <c r="Y14" s="182"/>
      <c r="Z14" s="182" t="s">
        <v>135</v>
      </c>
      <c r="AA14" s="85"/>
      <c r="AB14" s="85"/>
      <c r="AC14" s="439"/>
      <c r="AD14" s="88">
        <v>0.4</v>
      </c>
      <c r="AE14" s="79" t="s">
        <v>48</v>
      </c>
      <c r="AF14" s="94" t="s">
        <v>77</v>
      </c>
      <c r="AG14" s="90" t="s">
        <v>5</v>
      </c>
      <c r="AH14" s="90" t="s">
        <v>5</v>
      </c>
      <c r="AI14" s="86" t="s">
        <v>76</v>
      </c>
      <c r="AJ14" s="87" t="s">
        <v>75</v>
      </c>
      <c r="AM14" s="69"/>
      <c r="AN14" s="69"/>
      <c r="AO14" s="81"/>
      <c r="AP14" s="91"/>
      <c r="AQ14" s="92"/>
      <c r="AR14" s="89"/>
      <c r="AS14" s="89"/>
      <c r="AT14" s="89"/>
      <c r="AU14" s="93"/>
      <c r="AV14" s="89"/>
      <c r="AW14" s="81"/>
      <c r="AX14" s="81"/>
    </row>
    <row r="15" spans="1:50" ht="78.75" customHeight="1" thickBot="1" x14ac:dyDescent="0.25">
      <c r="A15" s="82" t="str">
        <f>'2 CONTEXTO E IDENTIFICACIÓN'!A15</f>
        <v>R5</v>
      </c>
      <c r="B15" s="83" t="str">
        <f>+'2 CONTEXTO E IDENTIFICACIÓN'!E15</f>
        <v>irregularidades en el manejo de los  fondos  financieros Por no cumplir con las normativas legales y financieras  Debido a la falta de acciones necesarias para prevenir deficiencias en los procesos.</v>
      </c>
      <c r="C15" s="112">
        <f>+'3 PROBABIL E IMPACTO INHERENTE'!E15</f>
        <v>0.6</v>
      </c>
      <c r="D15" s="112">
        <f>+'3 PROBABIL E IMPACTO INHERENTE'!M15</f>
        <v>0.8</v>
      </c>
      <c r="E15" s="84" t="str">
        <f>+'4 MAPA CALOR INHERENTE'!C15</f>
        <v>Media</v>
      </c>
      <c r="F15" s="84" t="str">
        <f>+'4 MAPA CALOR INHERENTE'!D15</f>
        <v>Mayor</v>
      </c>
      <c r="G15" s="309" t="str">
        <f>+'4 MAPA CALOR INHERENTE'!E15</f>
        <v>Alto</v>
      </c>
      <c r="H15" s="112">
        <f>+'[3]6 MAPA CALOR RESIDUAL'!C15</f>
        <v>6.4799999999999996E-2</v>
      </c>
      <c r="I15" s="84">
        <f>+'[3]6 MAPA CALOR RESIDUAL'!D15</f>
        <v>0.8</v>
      </c>
      <c r="J15" s="113" t="str">
        <f>+'[3]6 MAPA CALOR RESIDUAL'!E15</f>
        <v>Muy Baja</v>
      </c>
      <c r="K15" s="113" t="str">
        <f>+'[3]6 MAPA CALOR RESIDUAL'!F15</f>
        <v>Mayor</v>
      </c>
      <c r="L15" s="83" t="str">
        <f>+'[3]6 MAPA CALOR RESIDUAL'!G15</f>
        <v>Alto</v>
      </c>
      <c r="M15" s="83" t="str">
        <f t="shared" si="0"/>
        <v>Requiere Plan de Acción</v>
      </c>
      <c r="N15" s="83" t="str">
        <f t="shared" si="1"/>
        <v>Reducir_mitigar_Transferir_Evitar</v>
      </c>
      <c r="O15" s="182" t="s">
        <v>258</v>
      </c>
      <c r="P15" s="83" t="str">
        <f t="shared" si="2"/>
        <v>Reducir_Mitigar</v>
      </c>
      <c r="Q15" s="182" t="s">
        <v>408</v>
      </c>
      <c r="R15" s="302" t="s">
        <v>421</v>
      </c>
      <c r="S15" s="293" t="s">
        <v>402</v>
      </c>
      <c r="T15" s="293" t="s">
        <v>403</v>
      </c>
      <c r="U15" s="293" t="s">
        <v>399</v>
      </c>
      <c r="V15" s="183" t="s">
        <v>400</v>
      </c>
      <c r="W15" s="183" t="s">
        <v>401</v>
      </c>
      <c r="X15" s="183" t="s">
        <v>404</v>
      </c>
      <c r="Y15" s="182"/>
      <c r="Z15" s="182" t="s">
        <v>135</v>
      </c>
      <c r="AA15" s="85"/>
      <c r="AB15" s="85"/>
      <c r="AC15" s="440"/>
      <c r="AD15" s="100">
        <v>0.2</v>
      </c>
      <c r="AE15" s="101" t="s">
        <v>46</v>
      </c>
      <c r="AF15" s="96" t="s">
        <v>77</v>
      </c>
      <c r="AG15" s="96" t="s">
        <v>77</v>
      </c>
      <c r="AH15" s="97" t="s">
        <v>5</v>
      </c>
      <c r="AI15" s="98" t="s">
        <v>76</v>
      </c>
      <c r="AJ15" s="99" t="s">
        <v>75</v>
      </c>
      <c r="AM15" s="69"/>
      <c r="AN15" s="69"/>
      <c r="AO15" s="81"/>
      <c r="AP15" s="91"/>
      <c r="AQ15" s="92"/>
      <c r="AR15" s="89"/>
      <c r="AS15" s="89"/>
      <c r="AT15" s="89"/>
      <c r="AU15" s="102"/>
      <c r="AV15" s="89"/>
      <c r="AW15" s="81"/>
      <c r="AX15" s="81"/>
    </row>
    <row r="16" spans="1:50" ht="77.25" customHeight="1" x14ac:dyDescent="0.2">
      <c r="A16" s="82" t="str">
        <f>'2 CONTEXTO E IDENTIFICACIÓN'!A16</f>
        <v>R6</v>
      </c>
      <c r="B16" s="83" t="str">
        <f>+'2 CONTEXTO E IDENTIFICACIÓN'!E16</f>
        <v xml:space="preserve">Perdidad de credibilidad y buen nombre ante las relaciones con clientes y socios Por falta de medidas de seguridad y controles  en los procesos de digitalización de cuentas y pagos electrónicos. Debido a la ausencia de revision y concordancia de datos </v>
      </c>
      <c r="C16" s="112">
        <f>+'3 PROBABIL E IMPACTO INHERENTE'!E16</f>
        <v>0.6</v>
      </c>
      <c r="D16" s="112">
        <f>+'3 PROBABIL E IMPACTO INHERENTE'!M16</f>
        <v>0.8</v>
      </c>
      <c r="E16" s="84" t="str">
        <f>+'4 MAPA CALOR INHERENTE'!C16</f>
        <v>Media</v>
      </c>
      <c r="F16" s="84" t="str">
        <f>+'4 MAPA CALOR INHERENTE'!D16</f>
        <v>Mayor</v>
      </c>
      <c r="G16" s="309" t="str">
        <f>+'4 MAPA CALOR INHERENTE'!E16</f>
        <v>Alto</v>
      </c>
      <c r="H16" s="112">
        <f>+'[3]6 MAPA CALOR RESIDUAL'!C16</f>
        <v>0.12959999999999999</v>
      </c>
      <c r="I16" s="84">
        <f>+'[3]6 MAPA CALOR RESIDUAL'!D16</f>
        <v>0.60000000000000009</v>
      </c>
      <c r="J16" s="113" t="str">
        <f>+'[3]6 MAPA CALOR RESIDUAL'!E16</f>
        <v>Muy Baja</v>
      </c>
      <c r="K16" s="113" t="str">
        <f>+'[3]6 MAPA CALOR RESIDUAL'!F16</f>
        <v>Moderado</v>
      </c>
      <c r="L16" s="83" t="str">
        <f>+'[3]6 MAPA CALOR RESIDUAL'!G16</f>
        <v>Moderado</v>
      </c>
      <c r="M16" s="83" t="str">
        <f t="shared" si="0"/>
        <v>Requiere Plan de Acción</v>
      </c>
      <c r="N16" s="83" t="str">
        <f t="shared" si="1"/>
        <v>Reducir_mitigar_Transferir_Evitar</v>
      </c>
      <c r="O16" s="182" t="s">
        <v>258</v>
      </c>
      <c r="P16" s="83" t="str">
        <f t="shared" si="2"/>
        <v>Reducir_Mitigar</v>
      </c>
      <c r="Q16" s="182" t="s">
        <v>410</v>
      </c>
      <c r="R16" s="302" t="s">
        <v>421</v>
      </c>
      <c r="S16" s="293" t="s">
        <v>402</v>
      </c>
      <c r="T16" s="293" t="s">
        <v>403</v>
      </c>
      <c r="U16" s="293" t="s">
        <v>399</v>
      </c>
      <c r="V16" s="183" t="s">
        <v>400</v>
      </c>
      <c r="W16" s="183" t="s">
        <v>401</v>
      </c>
      <c r="X16" s="183" t="s">
        <v>404</v>
      </c>
      <c r="Y16" s="182"/>
      <c r="Z16" s="182" t="s">
        <v>135</v>
      </c>
      <c r="AA16" s="85"/>
      <c r="AB16" s="85"/>
      <c r="AM16" s="69"/>
      <c r="AN16" s="69"/>
      <c r="AO16" s="81"/>
      <c r="AP16" s="91"/>
      <c r="AQ16" s="92"/>
      <c r="AR16" s="89"/>
      <c r="AS16" s="89"/>
      <c r="AT16" s="89"/>
      <c r="AU16" s="89"/>
      <c r="AV16" s="89"/>
      <c r="AW16" s="81"/>
      <c r="AX16" s="81"/>
    </row>
    <row r="17" spans="1:50" ht="77.25" customHeight="1" x14ac:dyDescent="0.2">
      <c r="A17" s="82" t="str">
        <f>'2 CONTEXTO E IDENTIFICACIÓN'!A17</f>
        <v>R7</v>
      </c>
      <c r="B17" s="83" t="str">
        <f>+'2 CONTEXTO E IDENTIFICACIÓN'!E17</f>
        <v>Sanciones por parte de los entes de control  Por pérdida de información importante para defensa y soporte. Debido a la falta de analisis de la criticidad de la permanencia de la información.</v>
      </c>
      <c r="C17" s="112">
        <f>+'3 PROBABIL E IMPACTO INHERENTE'!E17</f>
        <v>0.6</v>
      </c>
      <c r="D17" s="112">
        <f>+'3 PROBABIL E IMPACTO INHERENTE'!M17</f>
        <v>0.6</v>
      </c>
      <c r="E17" s="84" t="str">
        <f>+'4 MAPA CALOR INHERENTE'!C17</f>
        <v>Media</v>
      </c>
      <c r="F17" s="84" t="str">
        <f>+'4 MAPA CALOR INHERENTE'!D17</f>
        <v>Moderado</v>
      </c>
      <c r="G17" s="309" t="str">
        <f>+'4 MAPA CALOR INHERENTE'!E17</f>
        <v>Moderado</v>
      </c>
      <c r="H17" s="112">
        <f>+'[3]6 MAPA CALOR RESIDUAL'!C17</f>
        <v>0.216</v>
      </c>
      <c r="I17" s="84">
        <f>+'[3]6 MAPA CALOR RESIDUAL'!D17</f>
        <v>0.2</v>
      </c>
      <c r="J17" s="113" t="str">
        <f>+'[3]6 MAPA CALOR RESIDUAL'!E17</f>
        <v>Baja</v>
      </c>
      <c r="K17" s="113" t="str">
        <f>+'[3]6 MAPA CALOR RESIDUAL'!F17</f>
        <v>Leve</v>
      </c>
      <c r="L17" s="83" t="str">
        <f>+'[3]6 MAPA CALOR RESIDUAL'!G17</f>
        <v>Bajo</v>
      </c>
      <c r="M17" s="83" t="str">
        <f t="shared" si="0"/>
        <v>No requiere Plan de Acción</v>
      </c>
      <c r="N17" s="83" t="str">
        <f t="shared" si="1"/>
        <v>Aceptar</v>
      </c>
      <c r="O17" s="182" t="s">
        <v>258</v>
      </c>
      <c r="P17" s="83" t="str">
        <f t="shared" si="2"/>
        <v>Aceptar</v>
      </c>
      <c r="Q17" s="182" t="s">
        <v>411</v>
      </c>
      <c r="R17" s="302" t="s">
        <v>421</v>
      </c>
      <c r="S17" s="293" t="s">
        <v>402</v>
      </c>
      <c r="T17" s="293" t="s">
        <v>403</v>
      </c>
      <c r="U17" s="293" t="s">
        <v>399</v>
      </c>
      <c r="V17" s="183" t="s">
        <v>400</v>
      </c>
      <c r="W17" s="183" t="s">
        <v>401</v>
      </c>
      <c r="X17" s="183" t="s">
        <v>404</v>
      </c>
      <c r="Y17" s="182"/>
      <c r="Z17" s="182" t="s">
        <v>135</v>
      </c>
      <c r="AA17" s="85"/>
      <c r="AB17" s="85"/>
      <c r="AF17" s="73" t="s">
        <v>79</v>
      </c>
      <c r="AG17" s="73" t="s">
        <v>115</v>
      </c>
      <c r="AH17" s="73" t="s">
        <v>166</v>
      </c>
      <c r="AJ17" s="78" t="s">
        <v>260</v>
      </c>
      <c r="AK17" s="69"/>
      <c r="AL17" s="69"/>
      <c r="AM17" s="69"/>
      <c r="AN17" s="69"/>
      <c r="AO17" s="81"/>
      <c r="AP17" s="91"/>
      <c r="AQ17" s="81"/>
      <c r="AR17" s="92"/>
      <c r="AS17" s="92"/>
      <c r="AT17" s="92"/>
      <c r="AU17" s="92"/>
      <c r="AV17" s="92"/>
      <c r="AW17" s="81"/>
      <c r="AX17" s="81"/>
    </row>
    <row r="18" spans="1:50" ht="42" hidden="1" customHeight="1" x14ac:dyDescent="0.2">
      <c r="A18" s="82" t="e">
        <f>'2 CONTEXTO E IDENTIFICACIÓN'!#REF!</f>
        <v>#REF!</v>
      </c>
      <c r="B18" s="83" t="e">
        <f>+'2 CONTEXTO E IDENTIFICACIÓN'!#REF!</f>
        <v>#REF!</v>
      </c>
      <c r="C18" s="112" t="e">
        <f>+'3 PROBABIL E IMPACTO INHERENTE'!#REF!</f>
        <v>#REF!</v>
      </c>
      <c r="D18" s="112" t="e">
        <f>+'3 PROBABIL E IMPACTO INHERENTE'!#REF!</f>
        <v>#REF!</v>
      </c>
      <c r="E18" s="84" t="e">
        <f>+'4 MAPA CALOR INHERENTE'!#REF!</f>
        <v>#REF!</v>
      </c>
      <c r="F18" s="84" t="e">
        <f>+'4 MAPA CALOR INHERENTE'!#REF!</f>
        <v>#REF!</v>
      </c>
      <c r="G18" s="309" t="e">
        <f>+'4 MAPA CALOR INHERENTE'!#REF!</f>
        <v>#REF!</v>
      </c>
      <c r="H18" s="112">
        <f>+'[3]6 MAPA CALOR RESIDUAL'!C18</f>
        <v>9.0719999999999995E-2</v>
      </c>
      <c r="I18" s="84">
        <f>+'[3]6 MAPA CALOR RESIDUAL'!D18</f>
        <v>0.6</v>
      </c>
      <c r="J18" s="113" t="str">
        <f>+'[3]6 MAPA CALOR RESIDUAL'!E18</f>
        <v>Muy Baja</v>
      </c>
      <c r="K18" s="113" t="str">
        <f>+'[3]6 MAPA CALOR RESIDUAL'!F18</f>
        <v>Moderado</v>
      </c>
      <c r="L18" s="83" t="str">
        <f>+'[3]6 MAPA CALOR RESIDUAL'!G18</f>
        <v>Moderado</v>
      </c>
      <c r="M18" s="83" t="str">
        <f t="shared" si="0"/>
        <v>Requiere Plan de Acción</v>
      </c>
      <c r="N18" s="83" t="str">
        <f t="shared" si="1"/>
        <v>Reducir_mitigar_Transferir_Evitar</v>
      </c>
      <c r="O18" s="182"/>
      <c r="P18" s="83">
        <f t="shared" si="2"/>
        <v>0</v>
      </c>
      <c r="Q18" s="295" t="e">
        <v>#REF!</v>
      </c>
      <c r="R18" s="302"/>
      <c r="S18" s="293" t="s">
        <v>402</v>
      </c>
      <c r="T18" s="293" t="s">
        <v>403</v>
      </c>
      <c r="U18" s="293" t="s">
        <v>399</v>
      </c>
      <c r="V18" s="183" t="s">
        <v>400</v>
      </c>
      <c r="W18" s="183" t="s">
        <v>401</v>
      </c>
      <c r="X18" s="183" t="s">
        <v>404</v>
      </c>
      <c r="Y18" s="182"/>
      <c r="Z18" s="182" t="s">
        <v>135</v>
      </c>
      <c r="AA18" s="85"/>
      <c r="AB18" s="85"/>
      <c r="AF18" s="103" t="s">
        <v>75</v>
      </c>
      <c r="AG18" s="78" t="s">
        <v>260</v>
      </c>
      <c r="AH18" s="78" t="s">
        <v>167</v>
      </c>
      <c r="AI18" s="69"/>
      <c r="AJ18" s="258" t="s">
        <v>258</v>
      </c>
      <c r="AM18" s="69"/>
      <c r="AN18" s="69"/>
      <c r="AO18" s="81"/>
      <c r="AP18" s="81"/>
      <c r="AQ18" s="81"/>
      <c r="AR18" s="89"/>
      <c r="AS18" s="89"/>
      <c r="AT18" s="89"/>
      <c r="AU18" s="89"/>
      <c r="AV18" s="89"/>
      <c r="AW18" s="81"/>
      <c r="AX18" s="81"/>
    </row>
    <row r="19" spans="1:50" ht="104.25" customHeight="1" x14ac:dyDescent="0.2">
      <c r="A19" s="82" t="str">
        <f>'2 CONTEXTO E IDENTIFICACIÓN'!A18</f>
        <v>R8</v>
      </c>
      <c r="B19" s="83" t="str">
        <f>+'2 CONTEXTO E IDENTIFICACIÓN'!E18</f>
        <v>Consecuencias legales y posibles sanciones. Por errores en la estructuración de proyectos, contratos y demas procesos de la entidad. Debido a la falta de personal idoneo que afecta  la calidad de los servicios prestados y en la satisfacción de los clientes internos y externos.</v>
      </c>
      <c r="C19" s="112">
        <f>+'3 PROBABIL E IMPACTO INHERENTE'!E18</f>
        <v>0.6</v>
      </c>
      <c r="D19" s="112">
        <f>+'3 PROBABIL E IMPACTO INHERENTE'!M18</f>
        <v>0.6</v>
      </c>
      <c r="E19" s="84" t="str">
        <f>+'4 MAPA CALOR INHERENTE'!C18</f>
        <v>Media</v>
      </c>
      <c r="F19" s="84" t="str">
        <f>+'4 MAPA CALOR INHERENTE'!D18</f>
        <v>Moderado</v>
      </c>
      <c r="G19" s="309" t="str">
        <f>+'4 MAPA CALOR INHERENTE'!E18</f>
        <v>Moderado</v>
      </c>
      <c r="H19" s="112">
        <f>+'[3]6 MAPA CALOR RESIDUAL'!C19</f>
        <v>9.0719999999999995E-2</v>
      </c>
      <c r="I19" s="84">
        <f>+'[3]6 MAPA CALOR RESIDUAL'!D19</f>
        <v>0.6</v>
      </c>
      <c r="J19" s="113" t="str">
        <f>+'[3]6 MAPA CALOR RESIDUAL'!E19</f>
        <v>Muy Baja</v>
      </c>
      <c r="K19" s="113" t="str">
        <f>+'[3]6 MAPA CALOR RESIDUAL'!F19</f>
        <v>Moderado</v>
      </c>
      <c r="L19" s="83" t="str">
        <f>+'[3]6 MAPA CALOR RESIDUAL'!G19</f>
        <v>Moderado</v>
      </c>
      <c r="M19" s="83" t="str">
        <f t="shared" si="0"/>
        <v>Requiere Plan de Acción</v>
      </c>
      <c r="N19" s="83" t="str">
        <f t="shared" si="1"/>
        <v>Reducir_mitigar_Transferir_Evitar</v>
      </c>
      <c r="O19" s="182" t="s">
        <v>258</v>
      </c>
      <c r="P19" s="83" t="str">
        <f t="shared" si="2"/>
        <v>Reducir_Mitigar</v>
      </c>
      <c r="Q19" s="182" t="s">
        <v>412</v>
      </c>
      <c r="R19" s="302" t="s">
        <v>420</v>
      </c>
      <c r="S19" s="293" t="s">
        <v>402</v>
      </c>
      <c r="T19" s="293" t="s">
        <v>403</v>
      </c>
      <c r="U19" s="293" t="s">
        <v>399</v>
      </c>
      <c r="V19" s="183" t="s">
        <v>400</v>
      </c>
      <c r="W19" s="183" t="s">
        <v>401</v>
      </c>
      <c r="X19" s="183" t="s">
        <v>404</v>
      </c>
      <c r="Y19" s="182"/>
      <c r="Z19" s="182" t="s">
        <v>135</v>
      </c>
      <c r="AA19" s="85"/>
      <c r="AB19" s="85"/>
      <c r="AF19" s="86" t="s">
        <v>76</v>
      </c>
      <c r="AG19" s="78" t="s">
        <v>260</v>
      </c>
      <c r="AH19" s="78" t="s">
        <v>167</v>
      </c>
      <c r="AI19" s="69"/>
      <c r="AJ19" s="258" t="s">
        <v>259</v>
      </c>
      <c r="AK19" s="69"/>
      <c r="AL19" s="69"/>
      <c r="AM19" s="69"/>
      <c r="AN19" s="69"/>
      <c r="AO19" s="81"/>
      <c r="AP19" s="81"/>
      <c r="AQ19" s="81"/>
      <c r="AR19" s="89"/>
      <c r="AS19" s="89"/>
      <c r="AT19" s="89"/>
      <c r="AU19" s="89"/>
      <c r="AV19" s="89"/>
      <c r="AW19" s="81"/>
      <c r="AX19" s="81"/>
    </row>
    <row r="20" spans="1:50" ht="84" customHeight="1" x14ac:dyDescent="0.2">
      <c r="A20" s="82" t="str">
        <f>'2 CONTEXTO E IDENTIFICACIÓN'!A19</f>
        <v>R9</v>
      </c>
      <c r="B20" s="83" t="str">
        <f>+'2 CONTEXTO E IDENTIFICACIÓN'!E19</f>
        <v>falta de  credibilidad y transparencia en los procesos de la entidad  Por Incumpliento de las normas  de contratación Debido a la ausencia de seguimiento en los requerimientos para contratar.</v>
      </c>
      <c r="C20" s="112">
        <f>+'3 PROBABIL E IMPACTO INHERENTE'!E19</f>
        <v>0.6</v>
      </c>
      <c r="D20" s="112">
        <f>+'3 PROBABIL E IMPACTO INHERENTE'!M19</f>
        <v>0.6</v>
      </c>
      <c r="E20" s="84" t="str">
        <f>+'4 MAPA CALOR INHERENTE'!C19</f>
        <v>Media</v>
      </c>
      <c r="F20" s="84" t="str">
        <f>+'4 MAPA CALOR INHERENTE'!D19</f>
        <v>Moderado</v>
      </c>
      <c r="G20" s="309" t="str">
        <f>+'4 MAPA CALOR INHERENTE'!E19</f>
        <v>Moderado</v>
      </c>
      <c r="H20" s="112">
        <f>+'[3]6 MAPA CALOR RESIDUAL'!C20</f>
        <v>7.4999999999999997E-2</v>
      </c>
      <c r="I20" s="84">
        <f>+'[3]6 MAPA CALOR RESIDUAL'!D20</f>
        <v>0.15000000000000002</v>
      </c>
      <c r="J20" s="113" t="str">
        <f>+'[3]6 MAPA CALOR RESIDUAL'!E20</f>
        <v>Muy Baja</v>
      </c>
      <c r="K20" s="113" t="str">
        <f>+'[3]6 MAPA CALOR RESIDUAL'!F20</f>
        <v>Leve</v>
      </c>
      <c r="L20" s="83" t="str">
        <f>+'[3]6 MAPA CALOR RESIDUAL'!G20</f>
        <v>Bajo</v>
      </c>
      <c r="M20" s="83" t="str">
        <f t="shared" si="0"/>
        <v>No requiere Plan de Acción</v>
      </c>
      <c r="N20" s="83" t="str">
        <f t="shared" si="1"/>
        <v>Aceptar</v>
      </c>
      <c r="O20" s="182" t="s">
        <v>258</v>
      </c>
      <c r="P20" s="83" t="str">
        <f t="shared" si="2"/>
        <v>Aceptar</v>
      </c>
      <c r="Q20" s="182" t="s">
        <v>413</v>
      </c>
      <c r="R20" s="302" t="s">
        <v>418</v>
      </c>
      <c r="S20" s="293" t="s">
        <v>402</v>
      </c>
      <c r="T20" s="293" t="s">
        <v>403</v>
      </c>
      <c r="U20" s="293" t="s">
        <v>399</v>
      </c>
      <c r="V20" s="183" t="s">
        <v>400</v>
      </c>
      <c r="W20" s="183" t="s">
        <v>401</v>
      </c>
      <c r="X20" s="183" t="s">
        <v>404</v>
      </c>
      <c r="Y20" s="182"/>
      <c r="Z20" s="182" t="s">
        <v>135</v>
      </c>
      <c r="AA20" s="85"/>
      <c r="AB20" s="85"/>
      <c r="AE20" s="104"/>
      <c r="AF20" s="90" t="s">
        <v>5</v>
      </c>
      <c r="AG20" s="78" t="s">
        <v>260</v>
      </c>
      <c r="AH20" s="78" t="s">
        <v>167</v>
      </c>
      <c r="AI20" s="104"/>
      <c r="AJ20" s="258" t="s">
        <v>120</v>
      </c>
      <c r="AK20" s="104"/>
      <c r="AL20" s="104"/>
      <c r="AM20" s="104"/>
      <c r="AN20" s="104"/>
      <c r="AO20" s="81"/>
      <c r="AP20" s="81"/>
      <c r="AQ20" s="105"/>
      <c r="AR20" s="105"/>
      <c r="AS20" s="105"/>
      <c r="AT20" s="105"/>
      <c r="AU20" s="105"/>
      <c r="AV20" s="105"/>
      <c r="AW20" s="81"/>
      <c r="AX20" s="81"/>
    </row>
    <row r="21" spans="1:50" ht="97.5" customHeight="1" x14ac:dyDescent="0.2">
      <c r="A21" s="82" t="str">
        <f>'2 CONTEXTO E IDENTIFICACIÓN'!A20</f>
        <v>R10</v>
      </c>
      <c r="B21" s="83" t="str">
        <f>+'2 CONTEXTO E IDENTIFICACIÓN'!E20</f>
        <v>Consecuencias legales financieras y operativas para la entidad Por Falta de verificación  de los planes, especificaciones técnicas, normativas y regulaciones Debido al incumplimiento de las condiciones del contrato.</v>
      </c>
      <c r="C21" s="112">
        <f>+'3 PROBABIL E IMPACTO INHERENTE'!E20</f>
        <v>0.6</v>
      </c>
      <c r="D21" s="112">
        <f>+'3 PROBABIL E IMPACTO INHERENTE'!M20</f>
        <v>0.8</v>
      </c>
      <c r="E21" s="84" t="str">
        <f>+'4 MAPA CALOR INHERENTE'!C20</f>
        <v>Media</v>
      </c>
      <c r="F21" s="84" t="str">
        <f>+'4 MAPA CALOR INHERENTE'!D20</f>
        <v>Mayor</v>
      </c>
      <c r="G21" s="309" t="str">
        <f>+'4 MAPA CALOR INHERENTE'!E20</f>
        <v>Alto</v>
      </c>
      <c r="H21" s="112">
        <f>+'[3]6 MAPA CALOR RESIDUAL'!C21</f>
        <v>0.108</v>
      </c>
      <c r="I21" s="84">
        <f>+'[3]6 MAPA CALOR RESIDUAL'!D21</f>
        <v>0.2</v>
      </c>
      <c r="J21" s="113" t="str">
        <f>+'[3]6 MAPA CALOR RESIDUAL'!E21</f>
        <v>Muy Baja</v>
      </c>
      <c r="K21" s="113" t="str">
        <f>+'[3]6 MAPA CALOR RESIDUAL'!F21</f>
        <v>Leve</v>
      </c>
      <c r="L21" s="83" t="str">
        <f>+'[3]6 MAPA CALOR RESIDUAL'!G21</f>
        <v>Bajo</v>
      </c>
      <c r="M21" s="83" t="str">
        <f t="shared" si="0"/>
        <v>No requiere Plan de Acción</v>
      </c>
      <c r="N21" s="83" t="str">
        <f t="shared" si="1"/>
        <v>Aceptar</v>
      </c>
      <c r="O21" s="182" t="s">
        <v>258</v>
      </c>
      <c r="P21" s="83" t="str">
        <f t="shared" si="2"/>
        <v>Aceptar</v>
      </c>
      <c r="Q21" s="182" t="s">
        <v>413</v>
      </c>
      <c r="R21" s="302" t="s">
        <v>418</v>
      </c>
      <c r="S21" s="293" t="s">
        <v>402</v>
      </c>
      <c r="T21" s="293" t="s">
        <v>403</v>
      </c>
      <c r="U21" s="293" t="s">
        <v>399</v>
      </c>
      <c r="V21" s="183" t="s">
        <v>400</v>
      </c>
      <c r="W21" s="183" t="s">
        <v>401</v>
      </c>
      <c r="X21" s="183" t="s">
        <v>404</v>
      </c>
      <c r="Y21" s="182"/>
      <c r="Z21" s="182" t="s">
        <v>135</v>
      </c>
      <c r="AA21" s="85"/>
      <c r="AB21" s="85"/>
      <c r="AE21" s="104"/>
      <c r="AF21" s="94" t="s">
        <v>77</v>
      </c>
      <c r="AG21" s="78" t="s">
        <v>119</v>
      </c>
      <c r="AH21" s="78" t="s">
        <v>168</v>
      </c>
      <c r="AM21" s="104"/>
      <c r="AN21" s="104"/>
      <c r="AO21" s="81"/>
      <c r="AP21" s="81"/>
      <c r="AQ21" s="81"/>
      <c r="AR21" s="89"/>
      <c r="AS21" s="89"/>
      <c r="AT21" s="89"/>
      <c r="AU21" s="89"/>
      <c r="AV21" s="89"/>
      <c r="AW21" s="81"/>
      <c r="AX21" s="81"/>
    </row>
    <row r="22" spans="1:50" ht="97.5" hidden="1" customHeight="1" x14ac:dyDescent="0.2">
      <c r="A22" s="82" t="e">
        <f>'2 CONTEXTO E IDENTIFICACIÓN'!#REF!</f>
        <v>#REF!</v>
      </c>
      <c r="B22" s="83" t="e">
        <f>+'2 CONTEXTO E IDENTIFICACIÓN'!#REF!</f>
        <v>#REF!</v>
      </c>
      <c r="C22" s="112" t="e">
        <f>+'3 PROBABIL E IMPACTO INHERENTE'!#REF!</f>
        <v>#REF!</v>
      </c>
      <c r="D22" s="112" t="e">
        <f>+'3 PROBABIL E IMPACTO INHERENTE'!#REF!</f>
        <v>#REF!</v>
      </c>
      <c r="E22" s="84" t="e">
        <f>+'4 MAPA CALOR INHERENTE'!#REF!</f>
        <v>#REF!</v>
      </c>
      <c r="F22" s="84" t="e">
        <f>+'4 MAPA CALOR INHERENTE'!#REF!</f>
        <v>#REF!</v>
      </c>
      <c r="G22" s="309" t="e">
        <f>+'4 MAPA CALOR INHERENTE'!#REF!</f>
        <v>#REF!</v>
      </c>
      <c r="H22" s="112">
        <f>+'[3]6 MAPA CALOR RESIDUAL'!C22</f>
        <v>0.216</v>
      </c>
      <c r="I22" s="84">
        <f>+'[3]6 MAPA CALOR RESIDUAL'!D22</f>
        <v>0.15000000000000002</v>
      </c>
      <c r="J22" s="113" t="str">
        <f>+'[3]6 MAPA CALOR RESIDUAL'!E22</f>
        <v>Baja</v>
      </c>
      <c r="K22" s="113" t="str">
        <f>+'[3]6 MAPA CALOR RESIDUAL'!F22</f>
        <v>Leve</v>
      </c>
      <c r="L22" s="83" t="str">
        <f>+'[3]6 MAPA CALOR RESIDUAL'!G22</f>
        <v>Bajo</v>
      </c>
      <c r="M22" s="83" t="str">
        <f t="shared" si="0"/>
        <v>No requiere Plan de Acción</v>
      </c>
      <c r="N22" s="83" t="str">
        <f t="shared" si="1"/>
        <v>Aceptar</v>
      </c>
      <c r="O22" s="182" t="s">
        <v>258</v>
      </c>
      <c r="P22" s="83" t="str">
        <f t="shared" si="2"/>
        <v>Aceptar</v>
      </c>
      <c r="Q22" s="295" t="e">
        <v>#REF!</v>
      </c>
      <c r="R22" s="302"/>
      <c r="S22" s="293"/>
      <c r="T22" s="293"/>
      <c r="U22" s="293"/>
      <c r="V22" s="183"/>
      <c r="W22" s="183"/>
      <c r="X22" s="183"/>
      <c r="Y22" s="182"/>
      <c r="Z22" s="182" t="s">
        <v>135</v>
      </c>
      <c r="AA22" s="85"/>
      <c r="AB22" s="85"/>
      <c r="AC22" s="106"/>
      <c r="AD22" s="106"/>
      <c r="AE22" s="104"/>
      <c r="AF22" s="165"/>
      <c r="AM22" s="104"/>
      <c r="AN22" s="104"/>
      <c r="AO22" s="81"/>
      <c r="AP22" s="81"/>
      <c r="AQ22" s="81"/>
      <c r="AR22" s="89"/>
      <c r="AS22" s="89"/>
      <c r="AT22" s="89"/>
      <c r="AU22" s="89"/>
      <c r="AV22" s="89"/>
      <c r="AW22" s="81"/>
      <c r="AX22" s="81"/>
    </row>
    <row r="23" spans="1:50" ht="97.5" customHeight="1" x14ac:dyDescent="0.2">
      <c r="A23" s="82" t="str">
        <f>'2 CONTEXTO E IDENTIFICACIÓN'!A21</f>
        <v>R11</v>
      </c>
      <c r="B23" s="83" t="str">
        <f>+'2 CONTEXTO E IDENTIFICACIÓN'!E21</f>
        <v xml:space="preserve">Sanciones legales y detrimento patrimonial  Por falta de seguimiento a los procesos en pro y en contra de la entidad  Debido al desconocimiento del estado de los procesos como las actuaciones frente a los mismos.  </v>
      </c>
      <c r="C23" s="112">
        <f>+'3 PROBABIL E IMPACTO INHERENTE'!E21</f>
        <v>0.6</v>
      </c>
      <c r="D23" s="112">
        <f>+'3 PROBABIL E IMPACTO INHERENTE'!M21</f>
        <v>0.6</v>
      </c>
      <c r="E23" s="84" t="str">
        <f>+'4 MAPA CALOR INHERENTE'!C21</f>
        <v>Media</v>
      </c>
      <c r="F23" s="84" t="str">
        <f>+'4 MAPA CALOR INHERENTE'!D21</f>
        <v>Moderado</v>
      </c>
      <c r="G23" s="309" t="str">
        <f>+'4 MAPA CALOR INHERENTE'!E21</f>
        <v>Moderado</v>
      </c>
      <c r="H23" s="112">
        <f>+'[3]6 MAPA CALOR RESIDUAL'!C23</f>
        <v>5.3999999999999999E-2</v>
      </c>
      <c r="I23" s="84">
        <f>+'[3]6 MAPA CALOR RESIDUAL'!D23</f>
        <v>0.4</v>
      </c>
      <c r="J23" s="113" t="str">
        <f>+'[3]6 MAPA CALOR RESIDUAL'!E23</f>
        <v>Muy Baja</v>
      </c>
      <c r="K23" s="113" t="str">
        <f>+'[3]6 MAPA CALOR RESIDUAL'!F23</f>
        <v>Menor</v>
      </c>
      <c r="L23" s="83" t="str">
        <f>+'[3]6 MAPA CALOR RESIDUAL'!G23</f>
        <v>Bajo</v>
      </c>
      <c r="M23" s="83" t="str">
        <f t="shared" si="0"/>
        <v>No requiere Plan de Acción</v>
      </c>
      <c r="N23" s="83" t="str">
        <f t="shared" si="1"/>
        <v>Aceptar</v>
      </c>
      <c r="O23" s="182" t="s">
        <v>258</v>
      </c>
      <c r="P23" s="83" t="str">
        <f t="shared" si="2"/>
        <v>Aceptar</v>
      </c>
      <c r="Q23" s="182" t="s">
        <v>414</v>
      </c>
      <c r="R23" s="302" t="s">
        <v>418</v>
      </c>
      <c r="S23" s="293" t="s">
        <v>402</v>
      </c>
      <c r="T23" s="293" t="s">
        <v>403</v>
      </c>
      <c r="U23" s="293" t="s">
        <v>399</v>
      </c>
      <c r="V23" s="183" t="s">
        <v>400</v>
      </c>
      <c r="W23" s="183" t="s">
        <v>401</v>
      </c>
      <c r="X23" s="183" t="s">
        <v>404</v>
      </c>
      <c r="Y23" s="182"/>
      <c r="Z23" s="182" t="s">
        <v>135</v>
      </c>
      <c r="AA23" s="85"/>
      <c r="AB23" s="85"/>
      <c r="AC23" s="106"/>
      <c r="AD23" s="106"/>
      <c r="AE23" s="107"/>
      <c r="AM23" s="104"/>
      <c r="AN23" s="104"/>
      <c r="AO23" s="81"/>
      <c r="AP23" s="102"/>
      <c r="AQ23" s="102"/>
      <c r="AR23" s="102"/>
      <c r="AS23" s="102"/>
      <c r="AT23" s="102"/>
      <c r="AU23" s="102"/>
      <c r="AV23" s="89"/>
      <c r="AW23" s="81"/>
      <c r="AX23" s="81"/>
    </row>
    <row r="24" spans="1:50" ht="84.75" customHeight="1" x14ac:dyDescent="0.2">
      <c r="A24" s="82" t="str">
        <f>'2 CONTEXTO E IDENTIFICACIÓN'!A22</f>
        <v>R12</v>
      </c>
      <c r="B24" s="83" t="str">
        <f>+'2 CONTEXTO E IDENTIFICACIÓN'!E22</f>
        <v>Ausencia de  confianza por parte de los usuarios frente a la entidad. Por procesos ineficientes para la gestión, seguimiento y respuesta a los PQRS. Debido a la falta de  capacitación  en la gestión de las PQRS y ectividad en el recibido de las mismas.</v>
      </c>
      <c r="C24" s="112">
        <f>+'3 PROBABIL E IMPACTO INHERENTE'!E22</f>
        <v>0.6</v>
      </c>
      <c r="D24" s="112">
        <f>+'3 PROBABIL E IMPACTO INHERENTE'!M22</f>
        <v>0.2</v>
      </c>
      <c r="E24" s="84" t="str">
        <f>+'4 MAPA CALOR INHERENTE'!C22</f>
        <v>Media</v>
      </c>
      <c r="F24" s="84" t="str">
        <f>+'4 MAPA CALOR INHERENTE'!D22</f>
        <v>Leve</v>
      </c>
      <c r="G24" s="309" t="str">
        <f>+'4 MAPA CALOR INHERENTE'!E22</f>
        <v>Moderado</v>
      </c>
      <c r="H24" s="112">
        <f>+'[3]6 MAPA CALOR RESIDUAL'!C24</f>
        <v>0.108</v>
      </c>
      <c r="I24" s="84">
        <f>+'[3]6 MAPA CALOR RESIDUAL'!D24</f>
        <v>0.2</v>
      </c>
      <c r="J24" s="113" t="str">
        <f>+'[3]6 MAPA CALOR RESIDUAL'!E24</f>
        <v>Muy Baja</v>
      </c>
      <c r="K24" s="113" t="str">
        <f>+'[3]6 MAPA CALOR RESIDUAL'!F24</f>
        <v>Leve</v>
      </c>
      <c r="L24" s="83" t="str">
        <f>+'[3]6 MAPA CALOR RESIDUAL'!G24</f>
        <v>Bajo</v>
      </c>
      <c r="M24" s="83" t="str">
        <f t="shared" si="0"/>
        <v>No requiere Plan de Acción</v>
      </c>
      <c r="N24" s="83" t="str">
        <f t="shared" si="1"/>
        <v>Aceptar</v>
      </c>
      <c r="O24" s="182" t="s">
        <v>258</v>
      </c>
      <c r="P24" s="83" t="str">
        <f t="shared" si="2"/>
        <v>Aceptar</v>
      </c>
      <c r="Q24" s="182" t="s">
        <v>415</v>
      </c>
      <c r="R24" s="302" t="s">
        <v>419</v>
      </c>
      <c r="S24" s="293" t="s">
        <v>402</v>
      </c>
      <c r="T24" s="293" t="s">
        <v>403</v>
      </c>
      <c r="U24" s="293" t="s">
        <v>399</v>
      </c>
      <c r="V24" s="183" t="s">
        <v>400</v>
      </c>
      <c r="W24" s="183" t="s">
        <v>401</v>
      </c>
      <c r="X24" s="183" t="s">
        <v>404</v>
      </c>
      <c r="Y24" s="182"/>
      <c r="Z24" s="182" t="s">
        <v>135</v>
      </c>
      <c r="AA24" s="85"/>
      <c r="AB24" s="85"/>
      <c r="AC24" s="106"/>
      <c r="AD24" s="106"/>
      <c r="AO24" s="81"/>
      <c r="AP24" s="108"/>
      <c r="AQ24" s="108"/>
      <c r="AR24" s="108"/>
      <c r="AS24" s="108"/>
      <c r="AT24" s="108"/>
      <c r="AU24" s="108"/>
      <c r="AV24" s="89"/>
      <c r="AW24" s="81"/>
      <c r="AX24" s="81"/>
    </row>
    <row r="25" spans="1:50" ht="81.75" customHeight="1" x14ac:dyDescent="0.2">
      <c r="A25" s="82" t="str">
        <f>'2 CONTEXTO E IDENTIFICACIÓN'!A23</f>
        <v>R13</v>
      </c>
      <c r="B25" s="83" t="str">
        <f>+'2 CONTEXTO E IDENTIFICACIÓN'!E23</f>
        <v>sanciones por requerimientos de los organismos de Control  Por falta de seguimiento a los planes de mejoramiento respecto a los hallazgos detectados por los Entes de Control. Debido a la falta de  cronograma y seguimiento a las actividades propias de control interno</v>
      </c>
      <c r="C25" s="112">
        <f>+'3 PROBABIL E IMPACTO INHERENTE'!E23</f>
        <v>0.6</v>
      </c>
      <c r="D25" s="112">
        <f>+'3 PROBABIL E IMPACTO INHERENTE'!M23</f>
        <v>0.2</v>
      </c>
      <c r="E25" s="84" t="str">
        <f>+'4 MAPA CALOR INHERENTE'!C23</f>
        <v>Media</v>
      </c>
      <c r="F25" s="84" t="str">
        <f>+'4 MAPA CALOR INHERENTE'!D23</f>
        <v>Leve</v>
      </c>
      <c r="G25" s="309" t="str">
        <f>+'4 MAPA CALOR INHERENTE'!E23</f>
        <v>Moderado</v>
      </c>
      <c r="H25" s="112">
        <f>+'[3]6 MAPA CALOR RESIDUAL'!C25</f>
        <v>7.5600000000000001E-2</v>
      </c>
      <c r="I25" s="84">
        <f>+'[3]6 MAPA CALOR RESIDUAL'!D25</f>
        <v>0.2</v>
      </c>
      <c r="J25" s="113" t="str">
        <f>+'[3]6 MAPA CALOR RESIDUAL'!E25</f>
        <v>Muy Baja</v>
      </c>
      <c r="K25" s="113" t="str">
        <f>+'[3]6 MAPA CALOR RESIDUAL'!F25</f>
        <v>Leve</v>
      </c>
      <c r="L25" s="83" t="str">
        <f>+'[3]6 MAPA CALOR RESIDUAL'!G25</f>
        <v>Bajo</v>
      </c>
      <c r="M25" s="83" t="str">
        <f t="shared" si="0"/>
        <v>No requiere Plan de Acción</v>
      </c>
      <c r="N25" s="83" t="str">
        <f t="shared" si="1"/>
        <v>Aceptar</v>
      </c>
      <c r="O25" s="182" t="s">
        <v>258</v>
      </c>
      <c r="P25" s="83" t="str">
        <f t="shared" si="2"/>
        <v>Aceptar</v>
      </c>
      <c r="Q25" s="182" t="s">
        <v>416</v>
      </c>
      <c r="R25" s="302" t="s">
        <v>320</v>
      </c>
      <c r="S25" s="293" t="s">
        <v>402</v>
      </c>
      <c r="T25" s="293" t="s">
        <v>403</v>
      </c>
      <c r="U25" s="293" t="s">
        <v>399</v>
      </c>
      <c r="V25" s="183" t="s">
        <v>400</v>
      </c>
      <c r="W25" s="183" t="s">
        <v>401</v>
      </c>
      <c r="X25" s="183" t="s">
        <v>404</v>
      </c>
      <c r="Y25" s="182"/>
      <c r="Z25" s="182" t="s">
        <v>135</v>
      </c>
      <c r="AA25" s="85"/>
      <c r="AB25" s="85"/>
      <c r="AC25" s="106"/>
      <c r="AD25" s="106"/>
      <c r="AO25" s="81"/>
      <c r="AP25" s="102"/>
      <c r="AQ25" s="102"/>
      <c r="AR25" s="102"/>
      <c r="AS25" s="102"/>
      <c r="AT25" s="102"/>
      <c r="AU25" s="102"/>
      <c r="AV25" s="89"/>
      <c r="AW25" s="81"/>
      <c r="AX25" s="81"/>
    </row>
    <row r="26" spans="1:50" ht="81.75" customHeight="1" x14ac:dyDescent="0.2">
      <c r="A26" s="82" t="str">
        <f>'2 CONTEXTO E IDENTIFICACIÓN'!A24</f>
        <v>R14</v>
      </c>
      <c r="B26" s="83" t="str">
        <f>+'2 CONTEXTO E IDENTIFICACIÓN'!E24</f>
        <v>sanciones por irregularidades en los procesos  Por no tener  claro el objetivo de las auditorías a  realizar durante la vigencia a evaluar. Debido al desconocimiento de los procesos de la entidad</v>
      </c>
      <c r="C26" s="112">
        <f>+'3 PROBABIL E IMPACTO INHERENTE'!E24</f>
        <v>0.6</v>
      </c>
      <c r="D26" s="112">
        <f>+'3 PROBABIL E IMPACTO INHERENTE'!M24</f>
        <v>0.2</v>
      </c>
      <c r="E26" s="84" t="str">
        <f>+'4 MAPA CALOR INHERENTE'!C24</f>
        <v>Media</v>
      </c>
      <c r="F26" s="84" t="str">
        <f>+'4 MAPA CALOR INHERENTE'!D24</f>
        <v>Leve</v>
      </c>
      <c r="G26" s="309" t="str">
        <f>+'4 MAPA CALOR INHERENTE'!E24</f>
        <v>Moderado</v>
      </c>
      <c r="H26" s="112">
        <f>+'[3]6 MAPA CALOR RESIDUAL'!C26</f>
        <v>0.108</v>
      </c>
      <c r="I26" s="84">
        <f>+'[3]6 MAPA CALOR RESIDUAL'!D26</f>
        <v>0.2</v>
      </c>
      <c r="J26" s="113" t="str">
        <f>+'[3]6 MAPA CALOR RESIDUAL'!E26</f>
        <v>Muy Baja</v>
      </c>
      <c r="K26" s="113" t="str">
        <f>+'[3]6 MAPA CALOR RESIDUAL'!F26</f>
        <v>Leve</v>
      </c>
      <c r="L26" s="83" t="str">
        <f>+'[3]6 MAPA CALOR RESIDUAL'!G26</f>
        <v>Bajo</v>
      </c>
      <c r="M26" s="83" t="str">
        <f t="shared" si="0"/>
        <v>No requiere Plan de Acción</v>
      </c>
      <c r="N26" s="83" t="str">
        <f t="shared" si="1"/>
        <v>Aceptar</v>
      </c>
      <c r="O26" s="182" t="s">
        <v>258</v>
      </c>
      <c r="P26" s="83" t="str">
        <f t="shared" si="2"/>
        <v>Aceptar</v>
      </c>
      <c r="Q26" s="182" t="s">
        <v>417</v>
      </c>
      <c r="R26" s="302" t="s">
        <v>320</v>
      </c>
      <c r="S26" s="293" t="s">
        <v>402</v>
      </c>
      <c r="T26" s="293" t="s">
        <v>403</v>
      </c>
      <c r="U26" s="293" t="s">
        <v>399</v>
      </c>
      <c r="V26" s="183" t="s">
        <v>400</v>
      </c>
      <c r="W26" s="183" t="s">
        <v>401</v>
      </c>
      <c r="X26" s="183" t="s">
        <v>404</v>
      </c>
      <c r="Y26" s="182"/>
      <c r="Z26" s="182" t="s">
        <v>135</v>
      </c>
      <c r="AA26" s="85"/>
      <c r="AB26" s="85"/>
      <c r="AO26" s="81"/>
      <c r="AP26" s="102"/>
      <c r="AQ26" s="102"/>
      <c r="AR26" s="102"/>
      <c r="AS26" s="102"/>
      <c r="AT26" s="102"/>
      <c r="AU26" s="102"/>
      <c r="AV26" s="89"/>
      <c r="AW26" s="81"/>
      <c r="AX26" s="81"/>
    </row>
    <row r="27" spans="1:50" ht="19.5" customHeight="1" x14ac:dyDescent="0.25">
      <c r="B27" s="65"/>
      <c r="I27" s="65"/>
      <c r="L27" s="65"/>
      <c r="M27" s="65"/>
      <c r="N27" s="65"/>
      <c r="O27" s="65"/>
      <c r="P27" s="65"/>
      <c r="Q27" s="65"/>
      <c r="U27" s="65"/>
      <c r="V27" s="65"/>
      <c r="W27" s="65"/>
      <c r="X27" s="65"/>
      <c r="Y27" s="65"/>
      <c r="Z27" s="65"/>
      <c r="AA27" s="65"/>
      <c r="AB27" s="65"/>
      <c r="AM27" s="70"/>
      <c r="AN27" s="70"/>
      <c r="AO27" s="70"/>
      <c r="AP27" s="70"/>
      <c r="AQ27" s="70"/>
      <c r="AR27" s="65"/>
      <c r="AS27" s="65"/>
      <c r="AT27" s="65"/>
      <c r="AU27" s="65"/>
      <c r="AV27" s="65"/>
    </row>
    <row r="28" spans="1:50" ht="19.5" customHeight="1" x14ac:dyDescent="0.25">
      <c r="B28" s="65"/>
      <c r="I28" s="65"/>
      <c r="L28" s="65"/>
      <c r="M28" s="65"/>
      <c r="N28" s="65"/>
      <c r="O28" s="65"/>
      <c r="P28" s="65"/>
      <c r="Q28" s="65"/>
      <c r="U28" s="65"/>
      <c r="V28" s="65"/>
      <c r="W28" s="65"/>
      <c r="X28" s="65"/>
      <c r="Y28" s="65"/>
      <c r="Z28" s="65"/>
      <c r="AA28" s="65"/>
      <c r="AB28" s="65"/>
      <c r="AM28" s="70"/>
      <c r="AN28" s="70"/>
      <c r="AO28" s="70"/>
      <c r="AP28" s="70"/>
      <c r="AQ28" s="70"/>
      <c r="AR28" s="65"/>
      <c r="AS28" s="65"/>
      <c r="AT28" s="65"/>
      <c r="AU28" s="65"/>
      <c r="AV28" s="65"/>
    </row>
    <row r="29" spans="1:50" ht="19.5" customHeight="1" x14ac:dyDescent="0.25">
      <c r="B29" s="65"/>
      <c r="I29" s="65"/>
      <c r="L29" s="65"/>
      <c r="M29" s="65"/>
      <c r="N29" s="65"/>
      <c r="O29" s="65"/>
      <c r="P29" s="65"/>
      <c r="Q29" s="65"/>
      <c r="U29" s="65"/>
      <c r="V29" s="65"/>
      <c r="W29" s="65"/>
      <c r="X29" s="65"/>
      <c r="Y29" s="65"/>
      <c r="Z29" s="65"/>
      <c r="AA29" s="65"/>
      <c r="AB29" s="65"/>
      <c r="AM29" s="70"/>
      <c r="AN29" s="70"/>
      <c r="AO29" s="70"/>
      <c r="AP29" s="70"/>
      <c r="AQ29" s="70"/>
      <c r="AR29" s="65"/>
      <c r="AS29" s="65"/>
      <c r="AT29" s="65"/>
      <c r="AU29" s="65"/>
      <c r="AV29" s="65"/>
    </row>
    <row r="30" spans="1:50" ht="19.5" customHeight="1" x14ac:dyDescent="0.25">
      <c r="B30" s="65"/>
      <c r="I30" s="65"/>
      <c r="L30" s="65"/>
      <c r="M30" s="65"/>
      <c r="N30" s="65"/>
      <c r="O30" s="65"/>
      <c r="P30" s="65"/>
      <c r="Q30" s="65"/>
      <c r="U30" s="65"/>
      <c r="V30" s="65"/>
      <c r="W30" s="65"/>
      <c r="X30" s="65"/>
      <c r="Y30" s="65"/>
      <c r="Z30" s="65"/>
      <c r="AA30" s="65"/>
      <c r="AB30" s="65"/>
      <c r="AM30" s="70"/>
      <c r="AN30" s="70"/>
      <c r="AO30" s="70"/>
      <c r="AP30" s="70"/>
      <c r="AQ30" s="70"/>
      <c r="AR30" s="65"/>
      <c r="AS30" s="65"/>
      <c r="AT30" s="65"/>
      <c r="AU30" s="65"/>
      <c r="AV30" s="65"/>
    </row>
    <row r="31" spans="1:50" ht="19.5" customHeight="1" x14ac:dyDescent="0.25">
      <c r="B31" s="65"/>
      <c r="I31" s="65"/>
      <c r="L31" s="65"/>
      <c r="M31" s="65"/>
      <c r="N31" s="65"/>
      <c r="O31" s="65"/>
      <c r="P31" s="65"/>
      <c r="Q31" s="65"/>
      <c r="U31" s="65"/>
      <c r="V31" s="65"/>
      <c r="W31" s="65"/>
      <c r="X31" s="65"/>
      <c r="Y31" s="65"/>
      <c r="Z31" s="65"/>
      <c r="AA31" s="65"/>
      <c r="AB31" s="65"/>
      <c r="AM31" s="70"/>
      <c r="AN31" s="70"/>
      <c r="AO31" s="70"/>
      <c r="AP31" s="70"/>
      <c r="AQ31" s="70"/>
      <c r="AR31" s="65"/>
      <c r="AS31" s="65"/>
      <c r="AT31" s="65"/>
      <c r="AU31" s="65"/>
      <c r="AV31" s="65"/>
    </row>
  </sheetData>
  <autoFilter ref="A10:AX10"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3">
    <mergeCell ref="A1:A4"/>
    <mergeCell ref="B6:Z6"/>
    <mergeCell ref="AC11:AC15"/>
    <mergeCell ref="E9:G9"/>
    <mergeCell ref="AF7:AJ7"/>
    <mergeCell ref="J9:L9"/>
    <mergeCell ref="U9:W9"/>
    <mergeCell ref="Q9:T9"/>
    <mergeCell ref="Y1:Z1"/>
    <mergeCell ref="Y2:Z2"/>
    <mergeCell ref="Y3:Z3"/>
    <mergeCell ref="Y4:Z4"/>
    <mergeCell ref="B1:X4"/>
  </mergeCells>
  <phoneticPr fontId="16" type="noConversion"/>
  <conditionalFormatting sqref="E11:E26">
    <cfRule type="cellIs" dxfId="31" priority="48" operator="equal">
      <formula>$AE$15</formula>
    </cfRule>
    <cfRule type="cellIs" dxfId="30" priority="49" operator="equal">
      <formula>$AE$14</formula>
    </cfRule>
    <cfRule type="cellIs" dxfId="29" priority="50" operator="equal">
      <formula>$AE$13</formula>
    </cfRule>
    <cfRule type="cellIs" dxfId="28" priority="51" operator="equal">
      <formula>$AE$12</formula>
    </cfRule>
    <cfRule type="cellIs" dxfId="27" priority="52" operator="equal">
      <formula>$AE$11</formula>
    </cfRule>
  </conditionalFormatting>
  <conditionalFormatting sqref="F11:F26">
    <cfRule type="cellIs" dxfId="26" priority="43" operator="equal">
      <formula>$AF$10</formula>
    </cfRule>
    <cfRule type="cellIs" dxfId="25" priority="44" operator="equal">
      <formula>$AG$10</formula>
    </cfRule>
    <cfRule type="cellIs" dxfId="24" priority="45" operator="equal">
      <formula>$AH$10</formula>
    </cfRule>
    <cfRule type="cellIs" dxfId="23" priority="46" operator="equal">
      <formula>$AI$10</formula>
    </cfRule>
    <cfRule type="cellIs" dxfId="22" priority="47" operator="equal">
      <formula>$AJ$10</formula>
    </cfRule>
  </conditionalFormatting>
  <conditionalFormatting sqref="G11:G26">
    <cfRule type="cellIs" dxfId="21" priority="53" operator="equal">
      <formula>$AF$18</formula>
    </cfRule>
    <cfRule type="cellIs" dxfId="20" priority="54" operator="equal">
      <formula>$AF$19</formula>
    </cfRule>
    <cfRule type="cellIs" dxfId="19" priority="55" operator="equal">
      <formula>$AF$20</formula>
    </cfRule>
    <cfRule type="cellIs" dxfId="18" priority="56" operator="equal">
      <formula>$AF$21</formula>
    </cfRule>
  </conditionalFormatting>
  <conditionalFormatting sqref="I11:J26">
    <cfRule type="cellIs" dxfId="17" priority="1" operator="equal">
      <formula>$AE$15</formula>
    </cfRule>
    <cfRule type="cellIs" dxfId="16" priority="2" operator="equal">
      <formula>$AE$14</formula>
    </cfRule>
    <cfRule type="cellIs" dxfId="15" priority="3" operator="equal">
      <formula>$AE$13</formula>
    </cfRule>
    <cfRule type="cellIs" dxfId="14" priority="4" operator="equal">
      <formula>$AE$12</formula>
    </cfRule>
    <cfRule type="cellIs" dxfId="13" priority="5" operator="equal">
      <formula>$AE$11</formula>
    </cfRule>
  </conditionalFormatting>
  <conditionalFormatting sqref="K11:K26">
    <cfRule type="cellIs" dxfId="12" priority="6" operator="equal">
      <formula>$AF$10</formula>
    </cfRule>
    <cfRule type="cellIs" dxfId="11" priority="7" operator="equal">
      <formula>$AG$10</formula>
    </cfRule>
    <cfRule type="cellIs" dxfId="10" priority="8" operator="equal">
      <formula>$AH$10</formula>
    </cfRule>
    <cfRule type="cellIs" dxfId="9" priority="9" operator="equal">
      <formula>$AI$10</formula>
    </cfRule>
    <cfRule type="cellIs" dxfId="8" priority="10" operator="equal">
      <formula>$AJ$10</formula>
    </cfRule>
  </conditionalFormatting>
  <conditionalFormatting sqref="L11:L26">
    <cfRule type="cellIs" dxfId="7" priority="11" operator="equal">
      <formula>$AF$18</formula>
    </cfRule>
    <cfRule type="cellIs" dxfId="6" priority="12" operator="equal">
      <formula>$AF$19</formula>
    </cfRule>
    <cfRule type="cellIs" dxfId="5" priority="13" operator="equal">
      <formula>$AF$20</formula>
    </cfRule>
    <cfRule type="cellIs" dxfId="4" priority="14" operator="equal">
      <formula>$AF$21</formula>
    </cfRule>
  </conditionalFormatting>
  <dataValidations count="4">
    <dataValidation type="list" allowBlank="1" showInputMessage="1" showErrorMessage="1" sqref="JP11:JV18"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10" xr:uid="{00000000-0002-0000-0700-000001000000}"/>
    <dataValidation allowBlank="1" showInputMessage="1" showErrorMessage="1" prompt="Es la materialización del riesgo y las consecuencias de su aparición. Su escala es: 5 bajo impacto, 10 medio, 20 alto impacto._x000a_" sqref="JP10:JV10" xr:uid="{00000000-0002-0000-0700-000002000000}"/>
    <dataValidation type="list" allowBlank="1" showInputMessage="1" showErrorMessage="1" sqref="O11:O26" xr:uid="{00000000-0002-0000-0700-000003000000}">
      <formula1>INDIRECT($N11)</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Z11:Z26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H38" sqref="H38"/>
    </sheetView>
  </sheetViews>
  <sheetFormatPr baseColWidth="10" defaultColWidth="10.85546875" defaultRowHeight="12.75" x14ac:dyDescent="0.2"/>
  <cols>
    <col min="1" max="1" width="32.140625" style="127" customWidth="1" collapsed="1"/>
    <col min="2" max="2" width="38.42578125" style="127" bestFit="1" customWidth="1" collapsed="1"/>
    <col min="3" max="3" width="21.7109375" style="127" customWidth="1" collapsed="1"/>
    <col min="4" max="4" width="10.85546875" style="127" collapsed="1"/>
    <col min="5" max="5" width="20.42578125" style="127" customWidth="1" collapsed="1"/>
    <col min="6" max="6" width="16.5703125" style="127" customWidth="1" collapsed="1"/>
    <col min="7" max="7" width="10.85546875" style="127" collapsed="1"/>
    <col min="8" max="8" width="16" style="127" customWidth="1" collapsed="1"/>
    <col min="9" max="9" width="21" style="127" customWidth="1" collapsed="1"/>
    <col min="10" max="10" width="10.85546875" style="127" collapsed="1"/>
    <col min="11" max="11" width="20.85546875" style="127" customWidth="1" collapsed="1"/>
    <col min="12" max="12" width="10.85546875" style="127" collapsed="1"/>
    <col min="13" max="13" width="21" style="127" customWidth="1" collapsed="1"/>
    <col min="14" max="15" width="10.85546875" style="127" collapsed="1"/>
    <col min="16" max="16" width="14.85546875" style="127" customWidth="1" collapsed="1"/>
    <col min="17" max="17" width="10.85546875" style="127" collapsed="1"/>
    <col min="18" max="18" width="16.42578125" style="127" customWidth="1" collapsed="1"/>
    <col min="19" max="19" width="10.85546875" style="127" collapsed="1"/>
    <col min="20" max="20" width="30.140625" style="127" customWidth="1" collapsed="1"/>
    <col min="21" max="16384" width="10.85546875" style="127" collapsed="1"/>
  </cols>
  <sheetData>
    <row r="1" spans="1:22" ht="25.5" customHeight="1" x14ac:dyDescent="0.2">
      <c r="A1" s="446" t="s">
        <v>261</v>
      </c>
      <c r="B1" s="446"/>
      <c r="E1" s="445" t="s">
        <v>123</v>
      </c>
      <c r="F1" s="445"/>
      <c r="G1" s="445"/>
      <c r="H1" s="445"/>
    </row>
    <row r="2" spans="1:22" ht="48.95" customHeight="1" x14ac:dyDescent="0.2">
      <c r="B2" s="137" t="s">
        <v>42</v>
      </c>
      <c r="C2" s="137"/>
      <c r="E2" s="444" t="s">
        <v>96</v>
      </c>
      <c r="F2" s="444"/>
      <c r="G2" s="444"/>
      <c r="H2" s="444"/>
      <c r="I2" s="444"/>
      <c r="K2" s="444" t="s">
        <v>87</v>
      </c>
      <c r="L2" s="444"/>
      <c r="M2" s="444"/>
      <c r="O2" s="444" t="s">
        <v>104</v>
      </c>
      <c r="P2" s="444"/>
      <c r="R2" s="128" t="s">
        <v>115</v>
      </c>
      <c r="T2" s="128" t="s">
        <v>144</v>
      </c>
      <c r="V2" s="73" t="s">
        <v>122</v>
      </c>
    </row>
    <row r="3" spans="1:22" ht="29.25" thickBot="1" x14ac:dyDescent="0.25">
      <c r="A3" s="129" t="s">
        <v>8</v>
      </c>
      <c r="B3" s="137" t="s">
        <v>8</v>
      </c>
      <c r="C3" s="137" t="s">
        <v>42</v>
      </c>
      <c r="E3" s="130" t="s">
        <v>81</v>
      </c>
      <c r="F3" s="130" t="s">
        <v>82</v>
      </c>
      <c r="H3" s="130" t="s">
        <v>83</v>
      </c>
      <c r="I3" s="130" t="s">
        <v>84</v>
      </c>
      <c r="K3" s="128" t="s">
        <v>88</v>
      </c>
      <c r="L3" s="128" t="s">
        <v>3</v>
      </c>
      <c r="M3" s="128" t="s">
        <v>93</v>
      </c>
      <c r="O3" s="134" t="s">
        <v>81</v>
      </c>
      <c r="P3" s="134" t="s">
        <v>192</v>
      </c>
      <c r="R3" s="129" t="s">
        <v>116</v>
      </c>
      <c r="T3" s="12" t="s">
        <v>128</v>
      </c>
      <c r="V3" s="51" t="s">
        <v>133</v>
      </c>
    </row>
    <row r="4" spans="1:22" ht="28.5" x14ac:dyDescent="0.2">
      <c r="A4" s="136" t="s">
        <v>148</v>
      </c>
      <c r="B4" s="139" t="s">
        <v>148</v>
      </c>
      <c r="C4" s="151" t="s">
        <v>124</v>
      </c>
      <c r="E4" s="129" t="s">
        <v>97</v>
      </c>
      <c r="F4" s="131">
        <v>0.25</v>
      </c>
      <c r="H4" s="129" t="s">
        <v>85</v>
      </c>
      <c r="I4" s="131">
        <v>0.25</v>
      </c>
      <c r="K4" s="129" t="s">
        <v>89</v>
      </c>
      <c r="L4" s="129" t="s">
        <v>91</v>
      </c>
      <c r="M4" s="129" t="s">
        <v>94</v>
      </c>
      <c r="O4" s="129" t="s">
        <v>97</v>
      </c>
      <c r="P4" s="164" t="s">
        <v>45</v>
      </c>
      <c r="R4" s="129" t="s">
        <v>117</v>
      </c>
      <c r="T4" s="12" t="s">
        <v>129</v>
      </c>
      <c r="V4" s="51" t="s">
        <v>135</v>
      </c>
    </row>
    <row r="5" spans="1:22" ht="29.25" thickBot="1" x14ac:dyDescent="0.25">
      <c r="A5" s="136" t="s">
        <v>149</v>
      </c>
      <c r="B5" s="143"/>
      <c r="C5" s="152"/>
      <c r="E5" s="129" t="s">
        <v>98</v>
      </c>
      <c r="F5" s="131">
        <v>0.15</v>
      </c>
      <c r="H5" s="129" t="s">
        <v>86</v>
      </c>
      <c r="I5" s="131">
        <v>0.15</v>
      </c>
      <c r="K5" s="129" t="s">
        <v>90</v>
      </c>
      <c r="L5" s="129" t="s">
        <v>92</v>
      </c>
      <c r="M5" s="129" t="s">
        <v>95</v>
      </c>
      <c r="O5" s="129" t="s">
        <v>98</v>
      </c>
      <c r="P5" s="164" t="s">
        <v>45</v>
      </c>
      <c r="R5" s="129" t="s">
        <v>118</v>
      </c>
      <c r="T5" s="12" t="s">
        <v>130</v>
      </c>
      <c r="V5" s="51" t="s">
        <v>134</v>
      </c>
    </row>
    <row r="6" spans="1:22" ht="28.5" x14ac:dyDescent="0.2">
      <c r="A6" s="136" t="s">
        <v>150</v>
      </c>
      <c r="B6" s="145" t="s">
        <v>149</v>
      </c>
      <c r="C6" s="153" t="s">
        <v>131</v>
      </c>
      <c r="E6" s="129" t="s">
        <v>99</v>
      </c>
      <c r="F6" s="131">
        <v>0.1</v>
      </c>
      <c r="H6" s="129"/>
      <c r="I6" s="129"/>
      <c r="K6" s="129"/>
      <c r="L6" s="129"/>
      <c r="M6" s="129"/>
      <c r="O6" s="129" t="s">
        <v>99</v>
      </c>
      <c r="P6" s="164" t="s">
        <v>78</v>
      </c>
      <c r="R6" s="129" t="s">
        <v>119</v>
      </c>
      <c r="T6" s="12" t="s">
        <v>248</v>
      </c>
      <c r="V6" s="129"/>
    </row>
    <row r="7" spans="1:22" ht="13.5" thickBot="1" x14ac:dyDescent="0.25">
      <c r="A7" s="136" t="s">
        <v>151</v>
      </c>
      <c r="B7" s="143"/>
      <c r="C7" s="152"/>
      <c r="E7" s="129"/>
      <c r="F7" s="131"/>
      <c r="O7" s="132"/>
      <c r="R7" s="129" t="s">
        <v>120</v>
      </c>
    </row>
    <row r="8" spans="1:22" x14ac:dyDescent="0.2">
      <c r="A8" s="136" t="s">
        <v>152</v>
      </c>
      <c r="B8" s="145" t="s">
        <v>150</v>
      </c>
      <c r="C8" s="153" t="s">
        <v>68</v>
      </c>
      <c r="R8" s="129"/>
    </row>
    <row r="9" spans="1:22" ht="26.25" thickBot="1" x14ac:dyDescent="0.25">
      <c r="A9" s="136" t="s">
        <v>153</v>
      </c>
      <c r="B9" s="147"/>
      <c r="C9" s="152"/>
    </row>
    <row r="10" spans="1:22" x14ac:dyDescent="0.2">
      <c r="A10" s="136" t="s">
        <v>154</v>
      </c>
      <c r="B10" s="145" t="s">
        <v>151</v>
      </c>
      <c r="C10" s="153" t="s">
        <v>125</v>
      </c>
    </row>
    <row r="11" spans="1:22" ht="14.1" customHeight="1" thickBot="1" x14ac:dyDescent="0.25">
      <c r="A11" s="138"/>
      <c r="B11" s="143"/>
      <c r="C11" s="152"/>
    </row>
    <row r="12" spans="1:22" ht="14.1" customHeight="1" x14ac:dyDescent="0.2">
      <c r="B12" s="145" t="s">
        <v>152</v>
      </c>
      <c r="C12" s="146" t="s">
        <v>124</v>
      </c>
    </row>
    <row r="13" spans="1:22" ht="14.1" customHeight="1" x14ac:dyDescent="0.2">
      <c r="B13" s="142"/>
      <c r="C13" s="141" t="s">
        <v>131</v>
      </c>
    </row>
    <row r="14" spans="1:22" ht="14.1" customHeight="1" x14ac:dyDescent="0.2">
      <c r="B14" s="140"/>
      <c r="C14" s="141" t="s">
        <v>68</v>
      </c>
    </row>
    <row r="15" spans="1:22" ht="14.1" customHeight="1" x14ac:dyDescent="0.2">
      <c r="B15" s="140"/>
      <c r="C15" s="141" t="s">
        <v>125</v>
      </c>
    </row>
    <row r="16" spans="1:22" ht="14.1" customHeight="1" x14ac:dyDescent="0.2">
      <c r="B16" s="140"/>
      <c r="C16" s="141" t="s">
        <v>40</v>
      </c>
    </row>
    <row r="17" spans="2:3" ht="14.1" customHeight="1" thickBot="1" x14ac:dyDescent="0.25">
      <c r="B17" s="143"/>
      <c r="C17" s="144"/>
    </row>
    <row r="18" spans="2:3" ht="25.5" x14ac:dyDescent="0.2">
      <c r="B18" s="145" t="s">
        <v>153</v>
      </c>
      <c r="C18" s="146" t="s">
        <v>124</v>
      </c>
    </row>
    <row r="19" spans="2:3" ht="14.1" customHeight="1" x14ac:dyDescent="0.2">
      <c r="B19" s="140"/>
      <c r="C19" s="141" t="s">
        <v>131</v>
      </c>
    </row>
    <row r="20" spans="2:3" ht="14.1" customHeight="1" x14ac:dyDescent="0.2">
      <c r="B20" s="140"/>
      <c r="C20" s="141" t="s">
        <v>68</v>
      </c>
    </row>
    <row r="21" spans="2:3" ht="14.1" customHeight="1" x14ac:dyDescent="0.2">
      <c r="B21" s="140"/>
      <c r="C21" s="141" t="s">
        <v>125</v>
      </c>
    </row>
    <row r="22" spans="2:3" ht="14.1" customHeight="1" x14ac:dyDescent="0.2">
      <c r="B22" s="140"/>
      <c r="C22" s="141" t="s">
        <v>40</v>
      </c>
    </row>
    <row r="23" spans="2:3" ht="14.1" customHeight="1" thickBot="1" x14ac:dyDescent="0.25">
      <c r="B23" s="147"/>
      <c r="C23" s="148"/>
    </row>
    <row r="24" spans="2:3" ht="14.1" customHeight="1" x14ac:dyDescent="0.2">
      <c r="B24" s="145" t="s">
        <v>154</v>
      </c>
      <c r="C24" s="146" t="s">
        <v>40</v>
      </c>
    </row>
    <row r="25" spans="2:3" ht="14.1" customHeight="1" x14ac:dyDescent="0.2">
      <c r="B25" s="140"/>
      <c r="C25" s="141" t="s">
        <v>131</v>
      </c>
    </row>
    <row r="26" spans="2:3" ht="14.1" customHeight="1" thickBot="1" x14ac:dyDescent="0.25">
      <c r="B26" s="143"/>
      <c r="C26" s="144"/>
    </row>
  </sheetData>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Afectación_Económica</vt:lpstr>
      <vt:lpstr>'2 CONTEXTO E IDENTIFICACIÓN'!Área_de_impresión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tecni</cp:lastModifiedBy>
  <cp:lastPrinted>2021-10-22T12:27:03Z</cp:lastPrinted>
  <dcterms:created xsi:type="dcterms:W3CDTF">2006-09-16T00:00:00Z</dcterms:created>
  <dcterms:modified xsi:type="dcterms:W3CDTF">2025-02-06T20:57:10Z</dcterms:modified>
</cp:coreProperties>
</file>